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30" yWindow="150" windowWidth="11340" windowHeight="6540" tabRatio="603"/>
  </bookViews>
  <sheets>
    <sheet name="Plan1" sheetId="1" r:id="rId1"/>
    <sheet name="Plan2" sheetId="2" r:id="rId2"/>
    <sheet name="Plan3" sheetId="3" r:id="rId3"/>
  </sheets>
  <definedNames>
    <definedName name="_xlnm.Print_Area" localSheetId="0">Plan1!$A$1:$H$406</definedName>
    <definedName name="_xlnm.Print_Titles" localSheetId="0">Plan1!$11:$11</definedName>
    <definedName name="Z_2E98C8CE_6667_4D8B_AC1D_C71AAE42A727_.wvu.PrintArea" localSheetId="0" hidden="1">Plan1!$B$2:$H$406</definedName>
    <definedName name="Z_2E98C8CE_6667_4D8B_AC1D_C71AAE42A727_.wvu.PrintTitles" localSheetId="0" hidden="1">Plan1!$11:$11</definedName>
    <definedName name="Z_BE0EF1BE_58F3_421F_A0FA_923B28473628_.wvu.PrintArea" localSheetId="0" hidden="1">Plan1!$B$2:$H$406</definedName>
    <definedName name="Z_BE0EF1BE_58F3_421F_A0FA_923B28473628_.wvu.PrintTitles" localSheetId="0" hidden="1">Plan1!$11:$11</definedName>
  </definedNames>
  <calcPr calcId="125725"/>
  <customWorkbookViews>
    <customWorkbookView name="Administrador - Modo de exibição pessoal" guid="{BE0EF1BE-58F3-421F-A0FA-923B28473628}" mergeInterval="0" personalView="1" maximized="1" windowWidth="1276" windowHeight="788" tabRatio="603" activeSheetId="1"/>
    <customWorkbookView name="TR187603 - Modo de exibição pessoal" guid="{2E98C8CE-6667-4D8B-AC1D-C71AAE42A727}" mergeInterval="0" personalView="1" maximized="1" xWindow="1" yWindow="1" windowWidth="1020" windowHeight="543" tabRatio="603" activeSheetId="1"/>
  </customWorkbookViews>
</workbook>
</file>

<file path=xl/calcChain.xml><?xml version="1.0" encoding="utf-8"?>
<calcChain xmlns="http://schemas.openxmlformats.org/spreadsheetml/2006/main">
  <c r="G119" i="1"/>
  <c r="G249"/>
  <c r="G82"/>
  <c r="G104" l="1"/>
  <c r="G377" l="1"/>
  <c r="G220"/>
  <c r="G108"/>
  <c r="G107"/>
  <c r="G106"/>
  <c r="G359" l="1"/>
  <c r="G96"/>
  <c r="G306"/>
  <c r="G328"/>
  <c r="G196" l="1"/>
  <c r="G195"/>
  <c r="G194"/>
  <c r="G193"/>
  <c r="G192"/>
  <c r="G191"/>
  <c r="G190"/>
  <c r="G156"/>
  <c r="G149"/>
  <c r="G150"/>
  <c r="G67" l="1"/>
  <c r="G59"/>
  <c r="G87"/>
  <c r="G239"/>
  <c r="G238"/>
  <c r="G237"/>
  <c r="G230"/>
  <c r="G47"/>
  <c r="G48"/>
  <c r="G60"/>
  <c r="G61"/>
  <c r="G39"/>
  <c r="G40"/>
  <c r="G62"/>
  <c r="G41"/>
  <c r="G23"/>
  <c r="G14"/>
  <c r="G15"/>
  <c r="G16"/>
  <c r="G17"/>
  <c r="G18"/>
  <c r="G19"/>
  <c r="G20"/>
  <c r="G21"/>
  <c r="G22"/>
  <c r="G24"/>
  <c r="G27"/>
  <c r="G28"/>
  <c r="G29"/>
  <c r="G30"/>
  <c r="G31"/>
  <c r="G32"/>
  <c r="G33"/>
  <c r="G34"/>
  <c r="G38"/>
  <c r="G42"/>
  <c r="G43"/>
  <c r="G46"/>
  <c r="G49"/>
  <c r="G50"/>
  <c r="G51"/>
  <c r="G54"/>
  <c r="G55"/>
  <c r="G56"/>
  <c r="G63"/>
  <c r="G64"/>
  <c r="G65"/>
  <c r="G66"/>
  <c r="G70"/>
  <c r="G71"/>
  <c r="G72"/>
  <c r="G73"/>
  <c r="G74"/>
  <c r="G75"/>
  <c r="G76"/>
  <c r="G77"/>
  <c r="G78"/>
  <c r="G79"/>
  <c r="G80"/>
  <c r="G81"/>
  <c r="G83"/>
  <c r="G84"/>
  <c r="G85"/>
  <c r="G86"/>
  <c r="G88"/>
  <c r="G89"/>
  <c r="G92"/>
  <c r="G93"/>
  <c r="G94"/>
  <c r="G95"/>
  <c r="G97"/>
  <c r="G100"/>
  <c r="G101"/>
  <c r="G102"/>
  <c r="G103"/>
  <c r="G105"/>
  <c r="G109"/>
  <c r="G112"/>
  <c r="G113"/>
  <c r="G116"/>
  <c r="G117"/>
  <c r="G118"/>
  <c r="G120"/>
  <c r="G121"/>
  <c r="G125"/>
  <c r="G126"/>
  <c r="G127"/>
  <c r="G128"/>
  <c r="G129"/>
  <c r="G130"/>
  <c r="G131"/>
  <c r="G132"/>
  <c r="G133"/>
  <c r="G134"/>
  <c r="G135"/>
  <c r="G136"/>
  <c r="G137"/>
  <c r="G138"/>
  <c r="G139"/>
  <c r="G140"/>
  <c r="G141"/>
  <c r="G142"/>
  <c r="G143"/>
  <c r="G144"/>
  <c r="G147"/>
  <c r="G148"/>
  <c r="G151"/>
  <c r="G152"/>
  <c r="G153"/>
  <c r="G154"/>
  <c r="G155"/>
  <c r="G157"/>
  <c r="G158"/>
  <c r="G159"/>
  <c r="G160"/>
  <c r="G161"/>
  <c r="G162"/>
  <c r="G163"/>
  <c r="G164"/>
  <c r="G165"/>
  <c r="G167"/>
  <c r="G170"/>
  <c r="G171"/>
  <c r="G172"/>
  <c r="G173"/>
  <c r="G174"/>
  <c r="G175"/>
  <c r="G176"/>
  <c r="G177"/>
  <c r="G178"/>
  <c r="G179"/>
  <c r="G180"/>
  <c r="G181"/>
  <c r="G182"/>
  <c r="G183"/>
  <c r="G184"/>
  <c r="G185"/>
  <c r="G186"/>
  <c r="G187"/>
  <c r="G197"/>
  <c r="G198"/>
  <c r="G199"/>
  <c r="G200"/>
  <c r="G201"/>
  <c r="G202"/>
  <c r="G203"/>
  <c r="G204"/>
  <c r="G205"/>
  <c r="G206"/>
  <c r="G207"/>
  <c r="G208"/>
  <c r="G209"/>
  <c r="G210"/>
  <c r="G211"/>
  <c r="G212"/>
  <c r="G213"/>
  <c r="G217"/>
  <c r="G218"/>
  <c r="G219"/>
  <c r="G221"/>
  <c r="G222"/>
  <c r="G223"/>
  <c r="G224"/>
  <c r="G227"/>
  <c r="G228"/>
  <c r="G229"/>
  <c r="G231"/>
  <c r="G232"/>
  <c r="G233"/>
  <c r="G234"/>
  <c r="G235"/>
  <c r="G236"/>
  <c r="G240"/>
  <c r="G244"/>
  <c r="G245"/>
  <c r="G246"/>
  <c r="G247"/>
  <c r="G248"/>
  <c r="G250"/>
  <c r="G251"/>
  <c r="G252"/>
  <c r="G253"/>
  <c r="G257"/>
  <c r="G258"/>
  <c r="G259"/>
  <c r="G260"/>
  <c r="G261"/>
  <c r="G262"/>
  <c r="G263"/>
  <c r="G264"/>
  <c r="G267"/>
  <c r="G268"/>
  <c r="G269"/>
  <c r="G270"/>
  <c r="G271"/>
  <c r="G272"/>
  <c r="G273"/>
  <c r="G274"/>
  <c r="G275"/>
  <c r="G276"/>
  <c r="G277"/>
  <c r="G278"/>
  <c r="G279"/>
  <c r="G280"/>
  <c r="G283"/>
  <c r="G284"/>
  <c r="G285"/>
  <c r="G286"/>
  <c r="G287"/>
  <c r="G288"/>
  <c r="G289"/>
  <c r="G290"/>
  <c r="G293"/>
  <c r="G294"/>
  <c r="G295"/>
  <c r="G296"/>
  <c r="G297"/>
  <c r="G298"/>
  <c r="G299"/>
  <c r="G300"/>
  <c r="G301"/>
  <c r="G304"/>
  <c r="G305"/>
  <c r="G307"/>
  <c r="G308"/>
  <c r="G311"/>
  <c r="G312"/>
  <c r="G313"/>
  <c r="G314"/>
  <c r="G317"/>
  <c r="G318"/>
  <c r="G319"/>
  <c r="G322"/>
  <c r="G323"/>
  <c r="G324"/>
  <c r="G325"/>
  <c r="G326"/>
  <c r="G327"/>
  <c r="G329"/>
  <c r="G330"/>
  <c r="G331"/>
  <c r="G332"/>
  <c r="G333"/>
  <c r="G334"/>
  <c r="G335"/>
  <c r="G336"/>
  <c r="G337"/>
  <c r="G338"/>
  <c r="G341"/>
  <c r="G342"/>
  <c r="G343"/>
  <c r="G344"/>
  <c r="G345"/>
  <c r="G346"/>
  <c r="G349"/>
  <c r="G350"/>
  <c r="G351"/>
  <c r="G352"/>
  <c r="G353"/>
  <c r="G354"/>
  <c r="G355"/>
  <c r="G358"/>
  <c r="G360"/>
  <c r="G361"/>
  <c r="G362"/>
  <c r="G363"/>
  <c r="G364"/>
  <c r="G367"/>
  <c r="H368" s="1"/>
  <c r="G368"/>
  <c r="G371"/>
  <c r="G372"/>
  <c r="G373"/>
  <c r="G374"/>
  <c r="G375"/>
  <c r="G376"/>
  <c r="G378"/>
  <c r="G386"/>
  <c r="G387"/>
  <c r="G388"/>
  <c r="G391"/>
  <c r="G392"/>
  <c r="G393"/>
  <c r="G397"/>
  <c r="H397" s="1"/>
  <c r="G13"/>
  <c r="H393" l="1"/>
  <c r="H213"/>
  <c r="H56"/>
  <c r="H378"/>
  <c r="H364"/>
  <c r="H319"/>
  <c r="H314"/>
  <c r="H308"/>
  <c r="H264"/>
  <c r="H355"/>
  <c r="H346"/>
  <c r="H338"/>
  <c r="H301"/>
  <c r="H290"/>
  <c r="H280"/>
  <c r="H253"/>
  <c r="H113"/>
  <c r="H97"/>
  <c r="H89"/>
  <c r="H67"/>
  <c r="H187"/>
  <c r="H167"/>
  <c r="H43"/>
  <c r="H34"/>
  <c r="H144"/>
  <c r="H51"/>
  <c r="H121"/>
  <c r="H109"/>
  <c r="H224"/>
  <c r="H388"/>
  <c r="H241"/>
  <c r="H24"/>
  <c r="H399" l="1"/>
  <c r="H400" s="1"/>
  <c r="H401" s="1"/>
  <c r="H380"/>
  <c r="H381" s="1"/>
  <c r="I277"/>
  <c r="I278"/>
  <c r="I279"/>
  <c r="I268"/>
  <c r="I269"/>
  <c r="H382" l="1"/>
  <c r="H404" s="1"/>
  <c r="J279"/>
</calcChain>
</file>

<file path=xl/sharedStrings.xml><?xml version="1.0" encoding="utf-8"?>
<sst xmlns="http://schemas.openxmlformats.org/spreadsheetml/2006/main" count="1163" uniqueCount="759">
  <si>
    <t xml:space="preserve">Fornecimento e instalação de quadro de comando,  chapa N.14, IP-54, sobrepor, com placa de montagem, porta com chave, pintura eletrostática  epóxi na cor bege  completo  chaves de comando e disjuntores, Fab. Cemar ou equivalente técnico. </t>
  </si>
  <si>
    <t>ALIMENTADORES QUADROS</t>
  </si>
  <si>
    <t>Caixas de passagem metálica, 20x20 cm</t>
  </si>
  <si>
    <t>Fornecimento e instalação de cabo singelo flexível, anti-chama, 6,0mm², 0,6/1kV, fabr. Prysmian ou equivalente.</t>
  </si>
  <si>
    <t>Fornecimento e instalação de cabo singelo flexível, anti-chama, 10,0mm², 0,6/1kV, fabr. Prysmian ou equivalente.</t>
  </si>
  <si>
    <t>Fornecimento e instalação de cabo singelo flexível, anti-chama, 25,0mm², 0,6/1kV, fabr. Prysmian ou equivalente.</t>
  </si>
  <si>
    <t>Demolição de piso concreto rústico</t>
  </si>
  <si>
    <t>Retirada de materiais elétricos para adaptações das novas instalações</t>
  </si>
  <si>
    <t>Vista em granito para bancadas l= 10cm</t>
  </si>
  <si>
    <t>7.2</t>
  </si>
  <si>
    <t>Chapas aço inox para batedor em portas 30 x90cm dos sanitários p PNE</t>
  </si>
  <si>
    <t>9.4</t>
  </si>
  <si>
    <t>9.4.1</t>
  </si>
  <si>
    <t>9.4.2</t>
  </si>
  <si>
    <t>9.4.3</t>
  </si>
  <si>
    <t>9.4.4</t>
  </si>
  <si>
    <t>9.4.5</t>
  </si>
  <si>
    <t>9.4.6</t>
  </si>
  <si>
    <t>9.4.7</t>
  </si>
  <si>
    <t>9.4.8</t>
  </si>
  <si>
    <t>9.4.9</t>
  </si>
  <si>
    <t>9.5</t>
  </si>
  <si>
    <t>9.5.1</t>
  </si>
  <si>
    <t>9.5.2</t>
  </si>
  <si>
    <t>9.5.3</t>
  </si>
  <si>
    <t>Fornecimento e instalação cabo isolado flexivel 16mm² em EPR ou PVC isolaçao 0,6kv/1kv 70°c, ref. sintenax, fabr. Prysmian</t>
  </si>
  <si>
    <t>9.1.1</t>
  </si>
  <si>
    <t>9.1.2</t>
  </si>
  <si>
    <t>9.1.3</t>
  </si>
  <si>
    <t>9.1.4</t>
  </si>
  <si>
    <t>9.1.5</t>
  </si>
  <si>
    <t>9.1.6</t>
  </si>
  <si>
    <t>9.1.7</t>
  </si>
  <si>
    <t>9.1.8</t>
  </si>
  <si>
    <t>9.1.9</t>
  </si>
  <si>
    <t>9.2.1</t>
  </si>
  <si>
    <t>9.2.2</t>
  </si>
  <si>
    <t>9.2.3</t>
  </si>
  <si>
    <t>9.2.4</t>
  </si>
  <si>
    <t>9.2.5</t>
  </si>
  <si>
    <t>9.2.6</t>
  </si>
  <si>
    <t>9.2.7</t>
  </si>
  <si>
    <t>9.2.8</t>
  </si>
  <si>
    <t>9.2.9</t>
  </si>
  <si>
    <t>9.2.10</t>
  </si>
  <si>
    <t>9.2.11</t>
  </si>
  <si>
    <t>9.2.13</t>
  </si>
  <si>
    <t>9.2.14</t>
  </si>
  <si>
    <t>14.0</t>
  </si>
  <si>
    <t>14.1</t>
  </si>
  <si>
    <t>14.2</t>
  </si>
  <si>
    <t>14.3</t>
  </si>
  <si>
    <t>74052/001</t>
  </si>
  <si>
    <t>Sinalização de rota de fuga- colante no piso</t>
  </si>
  <si>
    <t>Taxas e emolumentos (CREA, Estado, Municipio, bombeiros)</t>
  </si>
  <si>
    <t xml:space="preserve">Fornecimento e instalação de divisória removível em painel/vidro, 35mm,com perfis em alumínio , piso/teto, inclusive portas </t>
  </si>
  <si>
    <t>73947/001</t>
  </si>
  <si>
    <t>Lavatório de louça branca com coluna, medio luxo,  55x45cm, rabicho cromado, acessórios de fixação em emtal cromado, sifão 1"x1 1/4", valvula e rabicho em pvc</t>
  </si>
  <si>
    <t>Fornecimento e instalação de porta (c portal) em madeira compensada p banheiros  com ferragens de 0,70x2,10m, completa-de cedro</t>
  </si>
  <si>
    <t>74126/002</t>
  </si>
  <si>
    <t>74065/001</t>
  </si>
  <si>
    <t>EQUIPAMENTOS DE CLIMATIZAÇÃO</t>
  </si>
  <si>
    <t>Fornecimento e Instalação  de equipamento tipo Split e condensador - -12.000 BTU</t>
  </si>
  <si>
    <t>EQUIPAMENTOS DE INFORMÁTICA</t>
  </si>
  <si>
    <t>Rede frigorígena em dutos de cobre para os equipamentos de climatização</t>
  </si>
  <si>
    <t>SUBTOTAL 1</t>
  </si>
  <si>
    <t>SUBTOTAL 2</t>
  </si>
  <si>
    <t>SOMA -1</t>
  </si>
  <si>
    <t>SOMA 2</t>
  </si>
  <si>
    <t>VALOR TOTAL DA OBRA (subtotal 1 + subtotal 2)</t>
  </si>
  <si>
    <t>Fornecimento e instalação de VOICE PANEL 24 ou 30 portas RJ-45, categoria 3, largura padrão 19", com parafusos e arruelas de fixação, fabricante Furukawa ou equivalente. Instalar no rack 40U</t>
  </si>
  <si>
    <t>Fornecimento e Instalação de rack 19",  em chapa de aço 18, com acabamento em pintura eletrostática epóxi pó</t>
  </si>
  <si>
    <t>Fornecimento e instalação de estabilizador de tensão trifásico, entrada 380/220V, saída 380/220V, 20kVA, 60Hz, transformador isolador, demais características ver especificação técnica, CM Comando Lineares, CP Eletrônica, GPL ou equivalente.</t>
  </si>
  <si>
    <t>9.3.8</t>
  </si>
  <si>
    <t>Torneira metálica cromada p lavatório com engate flexivel em metal cromado</t>
  </si>
  <si>
    <t>Rabicho metálico cromado para lavatorio e vaso</t>
  </si>
  <si>
    <t>Ducha metálica cromada para vaso sanitário</t>
  </si>
  <si>
    <t>9.3</t>
  </si>
  <si>
    <t>9.3.1</t>
  </si>
  <si>
    <t>9.3.2</t>
  </si>
  <si>
    <t>9.3.3</t>
  </si>
  <si>
    <t>9.3.4</t>
  </si>
  <si>
    <t>9.3.5</t>
  </si>
  <si>
    <t>9.3.6</t>
  </si>
  <si>
    <t>9.3.7</t>
  </si>
  <si>
    <t>Demolição de alvenaria</t>
  </si>
  <si>
    <t xml:space="preserve">Fornecimento e instalação de divisória removível em painel/painel, 35mm,com perfis em alumínio , piso/teto, inclusive portas </t>
  </si>
  <si>
    <t>5.5</t>
  </si>
  <si>
    <t>FORRO</t>
  </si>
  <si>
    <t>ANEXO III</t>
  </si>
  <si>
    <t>13.3</t>
  </si>
  <si>
    <t>73802/001</t>
  </si>
  <si>
    <t>74248/001</t>
  </si>
  <si>
    <t>br</t>
  </si>
  <si>
    <t>Fornecimento e instalação de eletroduto de PVC 1" (incluindo acessórios, luvas, curvas, bucha/aruela e intervenções civis necessárias), barra de 3m</t>
  </si>
  <si>
    <t>Fornecimento e instalação de projetor de longo alcance em aluminio fundido pintado, refletor de alumínio anodizado natural, difusor de vidro plano transparente temperado, alojamneto para equipamento auxiliar no corpo da luminária na cor preto  Ref: F- 5067 - com Alojamento 1x Vapor de Mercúrio 250W fabr.  Lustres Projetos ou equivalente.-duas no letriro e duas nos mastros das bandeiras</t>
  </si>
  <si>
    <t>Sinalização de rota de fuga (placas de acrílico)-20x20 cm</t>
  </si>
  <si>
    <t>Placa da obra-aço galvanizado</t>
  </si>
  <si>
    <t>74209/001</t>
  </si>
  <si>
    <t>73910/004</t>
  </si>
  <si>
    <t>Fechadura para portas de madeira de embutir completa, cromada, tipo bola</t>
  </si>
  <si>
    <t>74046/002</t>
  </si>
  <si>
    <t>74125/001</t>
  </si>
  <si>
    <t>74044/001</t>
  </si>
  <si>
    <t>74252/001</t>
  </si>
  <si>
    <t>73860/011</t>
  </si>
  <si>
    <t>73860/013</t>
  </si>
  <si>
    <t>73860/014</t>
  </si>
  <si>
    <t>73860/010</t>
  </si>
  <si>
    <t>73861/002</t>
  </si>
  <si>
    <t>Fornecimento e instalação de condulete  liga de aluminio diversos tipos  de 3/4", 1", 2", com tampa, Daisa, Forjasul, Wetzel ou equivalente.</t>
  </si>
  <si>
    <t>Fornecimento e instalação de caixa  modelo R2 para passagem de cabeação da entrada de telefonia, inclusive tampa em concreto armado.</t>
  </si>
  <si>
    <t>74131/005</t>
  </si>
  <si>
    <t>74131/006</t>
  </si>
  <si>
    <t>73775/002</t>
  </si>
  <si>
    <t>Fornecimento e instalação de extintores pó químico 4kg</t>
  </si>
  <si>
    <t>73775/001</t>
  </si>
  <si>
    <t>73749/002</t>
  </si>
  <si>
    <t>73768/003</t>
  </si>
  <si>
    <t>73779/002</t>
  </si>
  <si>
    <t>73779/001</t>
  </si>
  <si>
    <t>74165/004</t>
  </si>
  <si>
    <t>75030/002</t>
  </si>
  <si>
    <t>Saboneterira em louça branca</t>
  </si>
  <si>
    <t>Papelaira em louça branca</t>
  </si>
  <si>
    <t>Cabide em louça branca</t>
  </si>
  <si>
    <t>73947/011</t>
  </si>
  <si>
    <t>Vaso sanitário em louça c caixa acoplada-35x65x35 cm, inclusive assento plástico e rabicho cromado</t>
  </si>
  <si>
    <t>73949/005</t>
  </si>
  <si>
    <t>SINAPI</t>
  </si>
  <si>
    <t>74128/001</t>
  </si>
  <si>
    <t xml:space="preserve">Sifão metálico cromado p lavatório </t>
  </si>
  <si>
    <t>73958/001</t>
  </si>
  <si>
    <t>73959/001</t>
  </si>
  <si>
    <t>74174/001</t>
  </si>
  <si>
    <t>m3xkm</t>
  </si>
  <si>
    <t>Transportes comercial caminhão carroceria-fretes e carretos</t>
  </si>
  <si>
    <t>73935/001</t>
  </si>
  <si>
    <t>73862/005</t>
  </si>
  <si>
    <t>73862/007</t>
  </si>
  <si>
    <t>73954/002</t>
  </si>
  <si>
    <t>74134/001</t>
  </si>
  <si>
    <t>Chapisco traço 1:4</t>
  </si>
  <si>
    <t>73912/001</t>
  </si>
  <si>
    <t>1.8</t>
  </si>
  <si>
    <t>73875/001</t>
  </si>
  <si>
    <t>m/mês</t>
  </si>
  <si>
    <t>9.2.12</t>
  </si>
  <si>
    <t>Fornecimento e instalação de eletrocalha perfurada tipo "U" de 100x50mm, com tampa,  fab. Mopa ou equivalente, inclusive talas, parafusos cabeça lentílha auto-travante, porcas sextavadas, arruelas lisas e demais materiais necessários para emenda.-pç=3 m</t>
  </si>
  <si>
    <t>Fornecimento e instalação de terminal para eletrocalha de 100x50mm, , fab. Mopa ou equivalente, inclusive talas, parafusos cabeça lentílha auto-travante, porcas sextavadas, arruelas lisas e demais materiais necessários para emenda.pç=3 m</t>
  </si>
  <si>
    <t>Fornecimento e instalação de eletroduto de PVC 1" (incluindo acessórios, luvas, curvas, bucha/aruela e intervenções civis necessárias),-pç=3 m</t>
  </si>
  <si>
    <t>Fornecimento e instalação de eletroduto de PVC 2" (incluindo acessórios, luvas, curvas, bucha/aruela e intervenções civis necessárias), pç=3 m</t>
  </si>
  <si>
    <t>Fornecimento e instalação de eletroduto pvc rosqueavel de 3" , fabricante Tigre ou equivalente, com luva-pç=3 m</t>
  </si>
  <si>
    <t>Fornecimento e instalação de eletrocalha perfurada tipo "U" de 150x100mm, com tampa, ref.131-0100/100-Z, fab. Mopa ou equivalente, inclusive talas, parafusos cabeça lentílha auto-travante, porcas sextavadas, arruelas lisas e demais materiais necessários para emenda.pç=3 m</t>
  </si>
  <si>
    <t>Fornecimento e instalação de luminária de sobrepor 2x32W, refletor facetado em aluminio, com aletas planas em chapa de aço, com lâmpadas e reatores, completa</t>
  </si>
  <si>
    <t>Fornecimento e instalação de disjuntor trifásico  de 250 A</t>
  </si>
  <si>
    <t>Fornecimento e instalação de eletroduto de PVC 1" (incluindo acessórios, luvas, curvas, bucha/aruela e intervenções civis necessárias)-pç=3 m</t>
  </si>
  <si>
    <t xml:space="preserve">Projetos "As built", elétrico, hidrossanitários, lógica, ar condicionado e arquitetura </t>
  </si>
  <si>
    <t>Fornecimento e Instalação da sinalização interna em placas de acrílico - 20x10 cm</t>
  </si>
  <si>
    <t>Fornecimento e Instalação da sinalização interna em placas de acrílico - 30x20 cm</t>
  </si>
  <si>
    <t>Fornecimento e instalação de extintores CO2 6kg</t>
  </si>
  <si>
    <t>Fornecimento e instalação de extintores água pressurizada 10L</t>
  </si>
  <si>
    <t>Fornecimento e instalação de cabo telefônico CTP-APL-50-10 pares, fabricante Furukawa ou equivalente.</t>
  </si>
  <si>
    <t xml:space="preserve">Fornecimento e instalação de cabo telefônico CCI-50-10 pares, fabricante Furukawa ou equivalente. Interligar o rack </t>
  </si>
  <si>
    <t>Fornecimento e instalação de quadro de distribuição metálico de sobrepor, para disjunção geral trifásica, c/barramento de fases, neutro e terra, para 20 circuitos monopolares,com placa de regulagem de disjuntores, presilha e pente de fixação de disjuntores e isoladores, 100 A, completo inclusive disjuntores, fabr. Cemar ou equivalente.(para ar condicionado)</t>
  </si>
  <si>
    <t>Fornecimento e instalação de quadro de distribuição metálico de sobrepor, para disjunção geral trifásica, c/barramento de fases, neutro e terra, para 20 circuitos monopolares,com placa de regulagem de disjuntores, presilha e pente de fixação de disjuntores e isoladores,  100 A, completo inclusive disjuntores, fabr. Cemar ou equivalente.(rede estabilizada)</t>
  </si>
  <si>
    <t>Fornecimento e instalação de quadro de distribuição metálico de sobrepor, para disjunção geral trifásica, c/barramento de fases, neutro e terra, para 20 circuitos monopolares,com placa de regulagem de disjuntores, presilha e pente de fixação de disjuntores e isoladores, ref. QDSTN-U 28/20 100 A, completo com disjuntores fabr. Cemar ou equivalente.( no break)</t>
  </si>
  <si>
    <t>1.11</t>
  </si>
  <si>
    <t>ITEM</t>
  </si>
  <si>
    <t>DESCRIÇÃO</t>
  </si>
  <si>
    <t>UND</t>
  </si>
  <si>
    <t>QUANT</t>
  </si>
  <si>
    <t>UNITÁRIO</t>
  </si>
  <si>
    <t>SUB TOTAL</t>
  </si>
  <si>
    <t>vb</t>
  </si>
  <si>
    <t>m</t>
  </si>
  <si>
    <t>TOTAL</t>
  </si>
  <si>
    <t>pç</t>
  </si>
  <si>
    <t>cj</t>
  </si>
  <si>
    <t>pc</t>
  </si>
  <si>
    <t>un</t>
  </si>
  <si>
    <t>SUBESTAÇÃO / QUADROS / ATERRAMENTO / ALIMENTADORES</t>
  </si>
  <si>
    <t>Certificação do cabeamento</t>
  </si>
  <si>
    <t>Diversos (anilhas de identificação, velcro, etc...)</t>
  </si>
  <si>
    <t>Fornecimento e instalação de bloco BLI 10 pares.</t>
  </si>
  <si>
    <t>Fornecimento e instalação de fio para jumper, preto/branco.</t>
  </si>
  <si>
    <t>1.2</t>
  </si>
  <si>
    <t>1.7</t>
  </si>
  <si>
    <t>1.0</t>
  </si>
  <si>
    <t xml:space="preserve"> </t>
  </si>
  <si>
    <t>DEMOLIÇÕES E RETIRADAS</t>
  </si>
  <si>
    <t>Demolição de revestimento em argamassa</t>
  </si>
  <si>
    <t>m²</t>
  </si>
  <si>
    <t>1.3</t>
  </si>
  <si>
    <t>Alvenaria de elevação de 1/2 vez com tijolos cerâmicos 20x20cm, e=10cm</t>
  </si>
  <si>
    <t>1.4</t>
  </si>
  <si>
    <t>REVESTIMENTOS DE PAREDES E RECOMPOSIÇÕES</t>
  </si>
  <si>
    <t>Emboço traço 1:6</t>
  </si>
  <si>
    <t>Reboco traço 1:6</t>
  </si>
  <si>
    <t>1.5</t>
  </si>
  <si>
    <t>PAVIMENTAÇÃO E PISOS</t>
  </si>
  <si>
    <t>1.6</t>
  </si>
  <si>
    <t>PINTURA</t>
  </si>
  <si>
    <t>6.0</t>
  </si>
  <si>
    <t>6.1</t>
  </si>
  <si>
    <t>6.2</t>
  </si>
  <si>
    <t>7.0</t>
  </si>
  <si>
    <t>SERVIÇOS COMPLEMENTARES</t>
  </si>
  <si>
    <t>7.1</t>
  </si>
  <si>
    <t>Limpeza geral da obra</t>
  </si>
  <si>
    <t>2.0</t>
  </si>
  <si>
    <t>2.1</t>
  </si>
  <si>
    <t>3.0</t>
  </si>
  <si>
    <t>3.1</t>
  </si>
  <si>
    <t>3.2</t>
  </si>
  <si>
    <t>3.3</t>
  </si>
  <si>
    <t>3.4</t>
  </si>
  <si>
    <t>2.2</t>
  </si>
  <si>
    <t>2.3</t>
  </si>
  <si>
    <t>4.0</t>
  </si>
  <si>
    <t>4.1</t>
  </si>
  <si>
    <t>4.2</t>
  </si>
  <si>
    <t>4.3</t>
  </si>
  <si>
    <t>5.0</t>
  </si>
  <si>
    <t>5.1</t>
  </si>
  <si>
    <t>5.2</t>
  </si>
  <si>
    <t>5.3</t>
  </si>
  <si>
    <t>8.0</t>
  </si>
  <si>
    <t>8.1</t>
  </si>
  <si>
    <t>TRIBUNAL REGIONAL FEDERAL DA 1ª REGIÃO</t>
  </si>
  <si>
    <t>Engenheiro eletricista não residente</t>
  </si>
  <si>
    <t>Mestre de obras</t>
  </si>
  <si>
    <t>SERVIÇOS PRELIMINARES</t>
  </si>
  <si>
    <t>1.1</t>
  </si>
  <si>
    <t>1.9</t>
  </si>
  <si>
    <t>h</t>
  </si>
  <si>
    <t>2.4</t>
  </si>
  <si>
    <t>2.5</t>
  </si>
  <si>
    <t>2.6</t>
  </si>
  <si>
    <t>2.7</t>
  </si>
  <si>
    <t>2.8</t>
  </si>
  <si>
    <t>4.4</t>
  </si>
  <si>
    <t>5.4</t>
  </si>
  <si>
    <t>9.0</t>
  </si>
  <si>
    <t>9.1</t>
  </si>
  <si>
    <t>9.2</t>
  </si>
  <si>
    <t>10.0</t>
  </si>
  <si>
    <t>10.1</t>
  </si>
  <si>
    <t>10.2</t>
  </si>
  <si>
    <t>10.3</t>
  </si>
  <si>
    <t>10.4</t>
  </si>
  <si>
    <t>10.5</t>
  </si>
  <si>
    <t>10.6</t>
  </si>
  <si>
    <t>11.0</t>
  </si>
  <si>
    <t>11.1</t>
  </si>
  <si>
    <t>11.2</t>
  </si>
  <si>
    <t>COMBATE A INCÊNDIOS</t>
  </si>
  <si>
    <t xml:space="preserve">INSTALAÇÕES DE AR CONDICIONADO </t>
  </si>
  <si>
    <t>mês</t>
  </si>
  <si>
    <t>m2</t>
  </si>
  <si>
    <t>um</t>
  </si>
  <si>
    <t>12.0</t>
  </si>
  <si>
    <t>12.1</t>
  </si>
  <si>
    <t>12.2</t>
  </si>
  <si>
    <t>13.0</t>
  </si>
  <si>
    <t>13.1</t>
  </si>
  <si>
    <t>13.2</t>
  </si>
  <si>
    <t>Locação de andaimes metálicos</t>
  </si>
  <si>
    <t>1.10</t>
  </si>
  <si>
    <t>Engenheiro mecânico não residente</t>
  </si>
  <si>
    <t>Transportes comercial caminhão carroceria-Mobilização desmobilização</t>
  </si>
  <si>
    <t>Engenheiro civil ou arquiteto não residente</t>
  </si>
  <si>
    <t>m3</t>
  </si>
  <si>
    <t>Ponto de água fria PVC 3/4", média de 5 m de tubo de pvc, 2 joelhos</t>
  </si>
  <si>
    <t>Ligação de esgoto em tubo de pvc 100mm, incluindo escavação e reaterro até 1m, composto por 10,5 m de tubo, junçaõ e curva pvc 90º</t>
  </si>
  <si>
    <t>Tubo PVC água de 3/4", inclusive conexões</t>
  </si>
  <si>
    <t>Caixa de passagens p esgoto com tampa em concreto - 40x40x40 cm</t>
  </si>
  <si>
    <t>Caixa sifonada 15x15 cm em PVC</t>
  </si>
  <si>
    <t>Tubo Pvc 50 mm esgoto,inclusive conexões</t>
  </si>
  <si>
    <t>Tubo Pvc 40 mm esgoto, inclusive conexões</t>
  </si>
  <si>
    <t>Tubo Pvc 100 mm esgoto, inclusive conexões</t>
  </si>
  <si>
    <t>PAREDES / PAINEIS / BALCÕES/PORTAS E ESQUADRIAS</t>
  </si>
  <si>
    <t>INSTALAÇÕES HIDROSSANITÁRIAS/LOUÇAS E METAIS</t>
  </si>
  <si>
    <t xml:space="preserve">Assento sanitário p PNE </t>
  </si>
  <si>
    <t>Registro de gaveta p água de 3/4", c acabamento cromado</t>
  </si>
  <si>
    <t>pt</t>
  </si>
  <si>
    <t xml:space="preserve">INSTALAÇÕES </t>
  </si>
  <si>
    <t>Saída para eletroduto 3/4", com acessórios</t>
  </si>
  <si>
    <t>Fornecimento e instalação de caixa de passagem 20x20cm, metálica, galvanizada, Cemar, Mega, Mopa ou equivalente.</t>
  </si>
  <si>
    <t>CABEAMENTO ESTRUTURADO</t>
  </si>
  <si>
    <t>Filtro de linha com 8 saídas, placa frontal com 1U em chapa de aço SAE 1010 de 0,9mm, 8 tomadas 2P+T, 250V, 16A, COM DISJUNTOR, para rack 19"</t>
  </si>
  <si>
    <t>Fornecimento e instalação de ícone de identificação para conectores RJ-45 ref. 35050336, fabr. Furukawa ou equivalente.</t>
  </si>
  <si>
    <t>Fornecimento e Instalação de guia de cabos fechado para rack 19", ref. 35150033 fabr. Furukawa ou equivalente.</t>
  </si>
  <si>
    <t>TELEFONIA</t>
  </si>
  <si>
    <t xml:space="preserve">Fornecimento e instalação de eletroduto pvc rosqueavel de 2" (vara de 3m), fabricante Tigre ou equivalente, com luva e acessórios </t>
  </si>
  <si>
    <t>Fornecimento e instalação de quadro telefônico padrão Telebrás 600x600mm, de embutir, fabr. Cemar ou equivalente.</t>
  </si>
  <si>
    <t>Fornecimento e instalação de anéis guia nº 02.</t>
  </si>
  <si>
    <t>Fornecimento e instalação de terminal para eletrocalha de 150x100mm, ref.139-01-100/100-Z, fab. Mopa ou equivalente, inclusive talas, parafusos cabeça lentílha auto-travante, porcas sextavadas, arruelas lisas e demais materiais necessários para emenda.</t>
  </si>
  <si>
    <t>Fornecimento e instalação de suporte vertical para eletrocalha de 150x100mm, ref.139-03-0100-Z, fab. Mopa ou equivalente, inclusive 2 chumbadores Ø1/4", 1 cantoneira ZZ alta 38x38, vergalhão rosca total Ø1/4", 4 porcas sextavada Ø1/4", 4 arruelas lisas Ø1/4", 2 parafusos sextavados Ø1/4" e todos os demais materiais necessários a sua instalação.</t>
  </si>
  <si>
    <t xml:space="preserve">Fornecimento e instalação de tomada 2P+T   completa comum, inclusive com caixa , placa tomada 2P+T, identificação de rede COMUM / ESTABILIZADA e tensão e demais acessórios </t>
  </si>
  <si>
    <t>Fornecimento e instalação de cabo flex, anti-chama, 4,0mm² 750V, fabr. Prysmian ou equivalente.</t>
  </si>
  <si>
    <t>Fornecimento e instalação de cabo flex, anti-chama, 2,5mm², 750V, fabr. Prysmian ou equivalente.</t>
  </si>
  <si>
    <t>ILUMINAÇÃO</t>
  </si>
  <si>
    <t>INTERRUPTORES</t>
  </si>
  <si>
    <t>Interruptor simples completo,inclusive com condulete em alumínio, placa interruptor simples e demais acessórios (adaptadores 3/4", tampões 3/4", luvas 3/4", etc.)</t>
  </si>
  <si>
    <t>Interruptor PARALELO completo,, inclusive com condulete em alumínio , placa interruptor simples e demais acessórios (adaptadores 3/4", tampões 3/4", luvas 3/4", etc.)</t>
  </si>
  <si>
    <t>Fornecimento e instalação de interruptor 2 secções, completo com espelho 4"x2", linha Pial Plus, fabr. Pial Legrand ou equivalente.</t>
  </si>
  <si>
    <t>Conector parafuso fendido</t>
  </si>
  <si>
    <t>Conector estribo - compressão</t>
  </si>
  <si>
    <t>Conector estribo - pressão</t>
  </si>
  <si>
    <t>Acessórios (porcas /arruelas /parafusos) para fixação dos componentes da subestação</t>
  </si>
  <si>
    <t>Cinta para poste DT</t>
  </si>
  <si>
    <t>Sela para cruzeta</t>
  </si>
  <si>
    <t>Gancho de suspensão com olhal</t>
  </si>
  <si>
    <t>Grampo de linha viva</t>
  </si>
  <si>
    <t>QUADROS</t>
  </si>
  <si>
    <t>Prazo da obra: 3 meses</t>
  </si>
  <si>
    <t>Fornecimento e instalação de eletroduto PVC rosqueavel de 3/4", fabr. DAISA, Tigre ou equivalente, com luvas, curvas, 2 abraçadeiras e demais acessórios para descidas aparentes em divisória-barra de 3m</t>
  </si>
  <si>
    <t>Fornecimento e instalação de suporte vertical para eletrocalha de 100x50mm, fab. Mopa ou equivalente, inclusive 2 chumbadores Ø1/4", 1 cantoneira ZZ alta 38x38, vergalhão rosca total Ø1/4", 4 porcas sextavada Ø1/4", 4 arruelas lisas Ø1/4", 2 parafusos sextavados Ø1/4" e todos os demais materiais necessários a sua instalação.</t>
  </si>
  <si>
    <t>Fornecimento e instalação de condulete diversos tipos  de 3/4", com tampa, Daisa, Forjasul, Wetzel ou equivalente.</t>
  </si>
  <si>
    <t>Fornecimento e instalação de eletroduto PVC rosqueavel de 3/4" (vara de 3m) fabr. DAISA Tigre ou equivalente, com luvas, curvas, 2 abraçadeiras e demais acessórios para descidas aparentes em divisória</t>
  </si>
  <si>
    <t xml:space="preserve">Poste p descidas das instalações de telemática e elétrica </t>
  </si>
  <si>
    <t>Caixa de passagem em alvenaria 0,60 x 0,60 x 0,40m com tampa</t>
  </si>
  <si>
    <t>Quadro/padrão de medição de entrada com TC, inclusive acessórios e mureta em alvenaria junto ao poste</t>
  </si>
  <si>
    <t>Fornecimento e instalação de cabo isolado flexivel 95mm² em EPR ou PVC isolaçao 0,6kv/1kv 70°c -fases</t>
  </si>
  <si>
    <t>Fornecimento e instalação de cabo isolado flexivel 50mm² em EPR ou PVC isolaçao 0,6kv/1kv 70°c-neutro</t>
  </si>
  <si>
    <t>Fornecimento e instalação de quadro de distribuição, de sobrepor em pvc, com 24 posições, padrão DIN, completo inclusive disjuntores( ilum e tomada comum)</t>
  </si>
  <si>
    <t>Fornecimento e instalação de quadro de distribuição trifasico, de sobrepor em pvc, com 32 posições, padrão DIN, completo inclusive disjuntores( QGBT)</t>
  </si>
  <si>
    <t>REDE ESTABILIZADA / DADOS - INFRAESTRUTURA</t>
  </si>
  <si>
    <t xml:space="preserve">Fornecimento e instalação de tomada 2P+T  dupla completa estabilizada, inclusive com caixa, placa tomada 2P+T, identificação de rede COMUM / ESTABILIZADA e tensão e demais acessórios </t>
  </si>
  <si>
    <t>Fornecimento e instalação de luminária, com difusor em vidro, fabricada alumínio pintado na cor branco, para  lâmpada compacta eletrônica de 23W,  fabr. Lumicenter ou equivalente.-novos banheiros</t>
  </si>
  <si>
    <t>Recomposição de piso em concreto rústico-e=7cm</t>
  </si>
  <si>
    <t>Fornecimento e instalação de porta (c portal) em madeira compensada p banheiro de PNE  com ferragens de 0,90x2,10m, completa-de cedro</t>
  </si>
  <si>
    <t>Porta de box de banheiros 0,6x1,80 m- revestimento fenólico melamínico</t>
  </si>
  <si>
    <t>Vaso sanitário em louça c caixa acoplada p PNE, h= 45 cm-Deca P 51 c abertura</t>
  </si>
  <si>
    <t>Barras de apoio para os banheiros de PNE, com 800mm, aço inox 304 polido, diametro de 1 1/2", espessurad e 1,2 mm, suporte com 3 pontos de fixação, canopla com diamentro de 85 mm</t>
  </si>
  <si>
    <t>8.2</t>
  </si>
  <si>
    <t>8.3</t>
  </si>
  <si>
    <t>8.4</t>
  </si>
  <si>
    <t>Torneira metálica cromada p pia, de bancada com engate flexivel em metal cromado</t>
  </si>
  <si>
    <t>Bancadas em granito amendoa polido-e=2cm, l= 60 cm, borda abaulada-pia</t>
  </si>
  <si>
    <t>Balcão em divisória com vidro na parte superior (atendimento da secretaria da vara)</t>
  </si>
  <si>
    <t>Papeleira em louça branca</t>
  </si>
  <si>
    <t>73862/004</t>
  </si>
  <si>
    <t>74070/003</t>
  </si>
  <si>
    <t>Fornecimento e instalação de fechaduras cromada em bola, dobradiças e estrutura</t>
  </si>
  <si>
    <t>Tarjeta para portas dos banheiros, tarjeta livre ocupado</t>
  </si>
  <si>
    <t>Fornecimento e Instalação  de equipamento tipo Split e condensador - 18.000 BTU</t>
  </si>
  <si>
    <t>6.3</t>
  </si>
  <si>
    <t>74166/001</t>
  </si>
  <si>
    <t>73860/012</t>
  </si>
  <si>
    <t>73910/001</t>
  </si>
  <si>
    <t>Fornecimento e instalação de divisória 35mm painel cego miolo vermiculita c chapa laminada c montantes em alumínio, inclusive portas (gabinetes dos juízes e salas de audiências)</t>
  </si>
  <si>
    <t>73961/002</t>
  </si>
  <si>
    <t>Fornecimento e instalação cabo UTP categoria 6  - 4 pares, fabr. Furukawa</t>
  </si>
  <si>
    <t>Fornecimento e instalação de tomada dupla RJ 45, c/ conectores M8V RJ-45 fêmea cat. 6, na cor bege, fabricante Furukawa ou equivalente, inclusive c/ condulete em alumínio ou PVc, placa RJ45 dupla, identificação e demais acessórios.</t>
  </si>
  <si>
    <t>Fornecimento e instalação de patch panel 24 portas RJ-45, categoria 6, padrão de configuração T568A, largura padrão 19", com parafusos e arruelas de fixação, ref. 35060022, fabricante Furukawa ou equivalente</t>
  </si>
  <si>
    <t>Fornecimento e instalação de tomada dupla RJ 45, c/ conectores M8V RJ-45 fêmea cat. 6, na cor bege, fabricante Furukawa ou equivalente, para caixa de piso, placa RJ45 dupla, identificação e demais acessórios.</t>
  </si>
  <si>
    <t>Patch Cord Cat 6, com identificação, azul, comprimento 3m, fabr. Furukawa</t>
  </si>
  <si>
    <t>Line Cord Cat 6, com identificação, azul, comprimento 1,5m, fabr. Furukawa</t>
  </si>
  <si>
    <t>15.0</t>
  </si>
  <si>
    <t>EQUIPAMENTOS ELÉTRICOS</t>
  </si>
  <si>
    <t>15.1</t>
  </si>
  <si>
    <t>Fornecimento e instalação de No Break trifásico, entrada 380/220V, saída 380/220V, 10kVA, 60Hz, transformador isolador, autonomia do banco de baterias de 60 minutos, demais características ver especificação técnica, Chloride, Amplimag, CM Comando Lineares, CP Eletrônica ou equivalente. Com software de controlamento remoto</t>
  </si>
  <si>
    <t xml:space="preserve">                                                                                 SUBSEÇÃO JUDICIÁRIA DE CRUZEIRO DO SUL</t>
  </si>
  <si>
    <t>SEÇÃO JUDICIÁRIA DO ACRE</t>
  </si>
  <si>
    <t>OBRA: Reforma em imóvel para instalação da Subseção Judiciária de Cruzeiro do Sul/AC</t>
  </si>
  <si>
    <t xml:space="preserve">Local: </t>
  </si>
  <si>
    <t>Capina e limpeza do terreno</t>
  </si>
  <si>
    <t>02 banheiros individuais p gabinetes dos juízes</t>
  </si>
  <si>
    <t>02 banheiros individuais p trabalhadores tercerizados</t>
  </si>
  <si>
    <t>04 banheiros coletivos p servidores e público</t>
  </si>
  <si>
    <t>Fornecimento e Instalação da sinalização externa - indicação da Justiça Federal- "Subseção Judiciária de Cruzeiro do Sul", inclusive brasão da República</t>
  </si>
  <si>
    <t>Fornecimento e Instalação  de equipamento tipo Split e condensador - -24.000 BTU</t>
  </si>
  <si>
    <t>Retirada de forro em pvc</t>
  </si>
  <si>
    <t>Escavação manual de valas para fundação até 2,00 m</t>
  </si>
  <si>
    <t>Reaterro manual de valas</t>
  </si>
  <si>
    <t>4.5</t>
  </si>
  <si>
    <t>4.6</t>
  </si>
  <si>
    <t>4.7</t>
  </si>
  <si>
    <t>4.8</t>
  </si>
  <si>
    <t>4.9</t>
  </si>
  <si>
    <t>4.10</t>
  </si>
  <si>
    <t>4.11</t>
  </si>
  <si>
    <t>4.12</t>
  </si>
  <si>
    <t>4.13</t>
  </si>
  <si>
    <t>4.14</t>
  </si>
  <si>
    <t>Bancadas em granito amendoa polido para protocolo distribuição e secretaria da vara-e=2cm, l= 60 cm, borda abaulada</t>
  </si>
  <si>
    <t>Vidro temperado de 6mm para balcão do protocolo/distribuição e secretaria da vara</t>
  </si>
  <si>
    <t>Retirada de janelas metálicas c reaproveitamento</t>
  </si>
  <si>
    <t>Fornecimento e instalação de fechaduras tipo tetra para porta metálica</t>
  </si>
  <si>
    <t>4.15</t>
  </si>
  <si>
    <t>Janela em esquadria metálica em metalon, padrão existente, 2 folhas fixas e 2 folhas de correr-2,5x1,5 m</t>
  </si>
  <si>
    <t>4.16</t>
  </si>
  <si>
    <t>6.4</t>
  </si>
  <si>
    <t>6.5</t>
  </si>
  <si>
    <t>Rodapé em argamassa c agragado de alta resistência, h= 10 cm</t>
  </si>
  <si>
    <t>73808/001</t>
  </si>
  <si>
    <t>Preço SINAPI agosto/2012</t>
  </si>
  <si>
    <t>74192/001</t>
  </si>
  <si>
    <t>73789/001</t>
  </si>
  <si>
    <t>6.6</t>
  </si>
  <si>
    <t>Novos banheiros</t>
  </si>
  <si>
    <t>3.1.1</t>
  </si>
  <si>
    <t>3.1.2</t>
  </si>
  <si>
    <t>3.1.3</t>
  </si>
  <si>
    <t>3.1.4</t>
  </si>
  <si>
    <t>3.1.5</t>
  </si>
  <si>
    <t>Bloco e fundação da caixa dágua</t>
  </si>
  <si>
    <t>3.2.1</t>
  </si>
  <si>
    <t>3.2.2</t>
  </si>
  <si>
    <t>3.2.3</t>
  </si>
  <si>
    <t>3.2.4</t>
  </si>
  <si>
    <t>Projetos executivos - instalações elétricas, dados/voz, hidrossanitários, ar condicionado, combate a incêndio(só extintores e sinalização), sinalização interna em placas de acrílico e estrutural da fundação da caixa dágua</t>
  </si>
  <si>
    <t>Pilar em madeira de lei 15x15x100cm colocado, inclusive base em concreto</t>
  </si>
  <si>
    <t>74081/001</t>
  </si>
  <si>
    <t>3.3.1</t>
  </si>
  <si>
    <t>3.3.2</t>
  </si>
  <si>
    <t>3.3.3</t>
  </si>
  <si>
    <t>4.17</t>
  </si>
  <si>
    <t>73932/001</t>
  </si>
  <si>
    <t>4.18</t>
  </si>
  <si>
    <t>Escada tipo marinheiro em aço 12,5", inclusive pintura com fundo anti oxidante</t>
  </si>
  <si>
    <t>74103/001</t>
  </si>
  <si>
    <t>73984/001</t>
  </si>
  <si>
    <t>Soleiras em mármorite com e=2cm e largura de 15 cm, p janelas</t>
  </si>
  <si>
    <t>Rodaforro em perfil em pvc</t>
  </si>
  <si>
    <t>Emassamento (2 d) com massa Acrílica em paredes novas e retoques</t>
  </si>
  <si>
    <t>Esmalte sintético em portas e portais de madeira (2 demãos), com fundo nivelador branco fosco</t>
  </si>
  <si>
    <t>Pintura  Látex Acrílica em duas demãos nas paredes internas novas e retoques</t>
  </si>
  <si>
    <t>Esmalte sintético em janelas e grades metálicas (2 demãos), com fundo anti oxidante</t>
  </si>
  <si>
    <t>8.5</t>
  </si>
  <si>
    <t>9.1.10</t>
  </si>
  <si>
    <t>9.1.11</t>
  </si>
  <si>
    <t>9.1.12</t>
  </si>
  <si>
    <t>9.1.13</t>
  </si>
  <si>
    <t>9.1.14</t>
  </si>
  <si>
    <t>9.1.15</t>
  </si>
  <si>
    <t>9.1.16</t>
  </si>
  <si>
    <t>9.1.17</t>
  </si>
  <si>
    <t>9.1.18</t>
  </si>
  <si>
    <t>9.1.19</t>
  </si>
  <si>
    <t>Bancadas em granito amendoa polido-e=2cm, l= 60 cm, borda abaulada-lavatório</t>
  </si>
  <si>
    <t>Cuba cerâmica soldada em bancada de granito</t>
  </si>
  <si>
    <t>9.1.20</t>
  </si>
  <si>
    <t>9.2.15</t>
  </si>
  <si>
    <t>9.2.16</t>
  </si>
  <si>
    <t>9.2.17</t>
  </si>
  <si>
    <t>9.2.18</t>
  </si>
  <si>
    <t>9.2.19</t>
  </si>
  <si>
    <t>9.3.9</t>
  </si>
  <si>
    <t>9.3.10</t>
  </si>
  <si>
    <t>9.3.11</t>
  </si>
  <si>
    <t>9.3.12</t>
  </si>
  <si>
    <t>9.3.13</t>
  </si>
  <si>
    <t>9.3.14</t>
  </si>
  <si>
    <t>9.3.15</t>
  </si>
  <si>
    <t>9.3.16</t>
  </si>
  <si>
    <t>9.3.17</t>
  </si>
  <si>
    <t>9.3.18</t>
  </si>
  <si>
    <t>9.4.10</t>
  </si>
  <si>
    <t>9.4.11</t>
  </si>
  <si>
    <t>9.4.12</t>
  </si>
  <si>
    <t>9.4.13</t>
  </si>
  <si>
    <t>9.4.14</t>
  </si>
  <si>
    <t>banheiro p PNE, sala de perícia, copa , DML</t>
  </si>
  <si>
    <t>9.4.15</t>
  </si>
  <si>
    <t>9.4.16</t>
  </si>
  <si>
    <t>Torneira para jardim externo no estacionamento do fundo</t>
  </si>
  <si>
    <t>9.4.17</t>
  </si>
  <si>
    <t>10.1.1</t>
  </si>
  <si>
    <t>ELÉTRICAS Energia normal - INFRAESTRUTURA, ar condicionado, luminotécnico, tomadas</t>
  </si>
  <si>
    <t>10.1.2</t>
  </si>
  <si>
    <t>10.1.3</t>
  </si>
  <si>
    <t>10.1.4</t>
  </si>
  <si>
    <t>10.1.5</t>
  </si>
  <si>
    <t>10.1.6</t>
  </si>
  <si>
    <t>10.1.7</t>
  </si>
  <si>
    <t>10.1.8</t>
  </si>
  <si>
    <t>10.2.1</t>
  </si>
  <si>
    <t>10.2.2</t>
  </si>
  <si>
    <t>10.2.3</t>
  </si>
  <si>
    <t>10.2.4</t>
  </si>
  <si>
    <t>10.2.5</t>
  </si>
  <si>
    <t>10.2.6</t>
  </si>
  <si>
    <t>10.2.7</t>
  </si>
  <si>
    <t>10.2.8</t>
  </si>
  <si>
    <t>10.2.9</t>
  </si>
  <si>
    <t>10.2.10</t>
  </si>
  <si>
    <t>10.2.11</t>
  </si>
  <si>
    <t>10.2.12</t>
  </si>
  <si>
    <t>10.2.13</t>
  </si>
  <si>
    <t>10.2.14</t>
  </si>
  <si>
    <t>10.3.1</t>
  </si>
  <si>
    <t>10.3.2</t>
  </si>
  <si>
    <t>10.3.3</t>
  </si>
  <si>
    <t>10.3.4</t>
  </si>
  <si>
    <t>10.3.5</t>
  </si>
  <si>
    <t>10.3.6</t>
  </si>
  <si>
    <t>10.3.7</t>
  </si>
  <si>
    <t>10.3.8</t>
  </si>
  <si>
    <t>10.4.1</t>
  </si>
  <si>
    <t>10.4.2</t>
  </si>
  <si>
    <t>10.4.3</t>
  </si>
  <si>
    <t>10.4.4</t>
  </si>
  <si>
    <t>10.4.5</t>
  </si>
  <si>
    <t>10.4.6</t>
  </si>
  <si>
    <t>10.4.7</t>
  </si>
  <si>
    <t>10.4.8</t>
  </si>
  <si>
    <t>10.4.9</t>
  </si>
  <si>
    <t>10.5.1</t>
  </si>
  <si>
    <t>10.5.2</t>
  </si>
  <si>
    <t>10.5.3</t>
  </si>
  <si>
    <t>10.5.4</t>
  </si>
  <si>
    <t>10.6.1</t>
  </si>
  <si>
    <t>10.6.2</t>
  </si>
  <si>
    <t>10.6.3</t>
  </si>
  <si>
    <t>10.6.4</t>
  </si>
  <si>
    <t>10.7</t>
  </si>
  <si>
    <t>10.7.1</t>
  </si>
  <si>
    <t>10.7.2</t>
  </si>
  <si>
    <t>10.7.3</t>
  </si>
  <si>
    <t>10.8</t>
  </si>
  <si>
    <t>10.8.1</t>
  </si>
  <si>
    <t>10.8.2</t>
  </si>
  <si>
    <t>10.8.3</t>
  </si>
  <si>
    <t>10.8.4</t>
  </si>
  <si>
    <t>10.8.5</t>
  </si>
  <si>
    <t>10.8.6</t>
  </si>
  <si>
    <t>10.8.7</t>
  </si>
  <si>
    <t>10.8.8</t>
  </si>
  <si>
    <t>10.8.9</t>
  </si>
  <si>
    <t>10.8.10</t>
  </si>
  <si>
    <t>10.8.11</t>
  </si>
  <si>
    <t>10.8.12</t>
  </si>
  <si>
    <t>10.8.13</t>
  </si>
  <si>
    <t>10.8.14</t>
  </si>
  <si>
    <t>10.8.15</t>
  </si>
  <si>
    <t>10.8.16</t>
  </si>
  <si>
    <t>10.9</t>
  </si>
  <si>
    <t>10.9.1</t>
  </si>
  <si>
    <t>10.9.2</t>
  </si>
  <si>
    <t>10.9.3</t>
  </si>
  <si>
    <t>10.9.4</t>
  </si>
  <si>
    <t>10.9.5</t>
  </si>
  <si>
    <t>10.9.6</t>
  </si>
  <si>
    <t>10.10</t>
  </si>
  <si>
    <t>10.10.1</t>
  </si>
  <si>
    <t>10.10.2</t>
  </si>
  <si>
    <t>10.10.3</t>
  </si>
  <si>
    <t>10.10.4</t>
  </si>
  <si>
    <t>10.10.5</t>
  </si>
  <si>
    <t>10.10.6</t>
  </si>
  <si>
    <t>10.10.7</t>
  </si>
  <si>
    <t>Suporte para transformador de poste de 112,5 KVA</t>
  </si>
  <si>
    <t>Instalação de mastro de bandeiras (4 unidades) con base em concreto</t>
  </si>
  <si>
    <t>Infra estrutura hidrosanitária</t>
  </si>
  <si>
    <t>Caixa dágua metálica tipo taça de 2000 l, fuste de 6 m</t>
  </si>
  <si>
    <t>Captação</t>
  </si>
  <si>
    <t>9.5.1.1</t>
  </si>
  <si>
    <t>9.5.1.2</t>
  </si>
  <si>
    <t>9.5.1.3</t>
  </si>
  <si>
    <t>9.5.1.4</t>
  </si>
  <si>
    <t>9.5.1.5</t>
  </si>
  <si>
    <t>9.5.1.6</t>
  </si>
  <si>
    <t>9.5.1.7</t>
  </si>
  <si>
    <t>Esgoto</t>
  </si>
  <si>
    <t>9.5.2.1</t>
  </si>
  <si>
    <t>Escavação manual em material de 1º categoria</t>
  </si>
  <si>
    <t>Reaterros compactados com aproveitamento de material escavado</t>
  </si>
  <si>
    <t>79517/001</t>
  </si>
  <si>
    <t>72920</t>
  </si>
  <si>
    <t>74168/001</t>
  </si>
  <si>
    <t>72556</t>
  </si>
  <si>
    <t>9.5.2.2</t>
  </si>
  <si>
    <t>9.5.2.3</t>
  </si>
  <si>
    <t>9.5.2.4</t>
  </si>
  <si>
    <t>9.5.2.5</t>
  </si>
  <si>
    <t>9.5.2.6</t>
  </si>
  <si>
    <t>9.5.2.7</t>
  </si>
  <si>
    <t>9.5.2.8</t>
  </si>
  <si>
    <t>9.5.2.9</t>
  </si>
  <si>
    <t>9.5.2.10</t>
  </si>
  <si>
    <t>9.5.2.11</t>
  </si>
  <si>
    <t>Instalação e fornecimento de Bomba submersível  tipo caneta de 1 hp</t>
  </si>
  <si>
    <t>Tubo geomecânico de 4", barra de 4 m</t>
  </si>
  <si>
    <t>Filtro geomecânico de 4", barra de 4 m</t>
  </si>
  <si>
    <t>Cabo náltico de 1/4"</t>
  </si>
  <si>
    <t>Fornecimento e instalação de Poço Tubular de furo guia de Ø8", alargamento do furo de 12", revestimento com tubode  Ø 4" em tubo geomecânico, profundidade 72m</t>
  </si>
  <si>
    <t>Tubos PVC roscável de 1 1/4", barra de 6 m</t>
  </si>
  <si>
    <t>Curva 90º de 1 1/4"</t>
  </si>
  <si>
    <t>Tampa do poço em alumínio</t>
  </si>
  <si>
    <t>Acabamento na boca do poço em alvenaria - 1,0x1,0 m</t>
  </si>
  <si>
    <t>Centralizador metálico para o prumo da tubulação</t>
  </si>
  <si>
    <t>Luva de união de 1 1/4"</t>
  </si>
  <si>
    <t>Transporte e instalação da caixa dágua com caminhão munck</t>
  </si>
  <si>
    <t>Tubo PVC de 1 1/4" para recalque do poço até a caixa dágua</t>
  </si>
  <si>
    <t>9.5.3.1</t>
  </si>
  <si>
    <t>9.5.3.2</t>
  </si>
  <si>
    <t>9.5.3.3</t>
  </si>
  <si>
    <t>9.5.3.4</t>
  </si>
  <si>
    <t>9.5.3.5</t>
  </si>
  <si>
    <t>9.5.3.6</t>
  </si>
  <si>
    <t>9.5.3.7</t>
  </si>
  <si>
    <t>9.5.3.8</t>
  </si>
  <si>
    <t>9.5.3.9</t>
  </si>
  <si>
    <t>Reservatório de água</t>
  </si>
  <si>
    <t>Flange de 1 1/4"</t>
  </si>
  <si>
    <t>Tubo PVC  Ø 150 mm</t>
  </si>
  <si>
    <t>Tubo PVC Ø 100 mm</t>
  </si>
  <si>
    <t>Joelho 90º PVC  Ø 150 mm</t>
  </si>
  <si>
    <t>Joelho 90º PVC  Ø 100 mm</t>
  </si>
  <si>
    <t>Rede de drenos em Tubo PVC água de 3/4", inclusive conexões, embutido na parede e/ou piso</t>
  </si>
  <si>
    <t>Fornecimento e instalação de transformador trifásico de 112,5kva, 60 hz classe 15 kv</t>
  </si>
  <si>
    <t>11.3</t>
  </si>
  <si>
    <t>11.4</t>
  </si>
  <si>
    <t>11.5</t>
  </si>
  <si>
    <t>11.6</t>
  </si>
  <si>
    <t>13.4</t>
  </si>
  <si>
    <t>13.5</t>
  </si>
  <si>
    <t>13.6</t>
  </si>
  <si>
    <t>13.7</t>
  </si>
  <si>
    <t>15.2</t>
  </si>
  <si>
    <t>15.3</t>
  </si>
  <si>
    <t>16.0</t>
  </si>
  <si>
    <t>16.1</t>
  </si>
  <si>
    <t>INFRA E SUPERESTRUTURA</t>
  </si>
  <si>
    <t>Cerca de fechamento do terreno</t>
  </si>
  <si>
    <t>3.4.1</t>
  </si>
  <si>
    <t>3.4.2</t>
  </si>
  <si>
    <t>3.4.3</t>
  </si>
  <si>
    <t>3.4.4</t>
  </si>
  <si>
    <t>3.4.5</t>
  </si>
  <si>
    <t>Esticadores metálicos</t>
  </si>
  <si>
    <t>3.4.6</t>
  </si>
  <si>
    <t>Cobertura para veículos oficiais</t>
  </si>
  <si>
    <t>Estrutura em madeira para telha ondulada para vão até 7 m</t>
  </si>
  <si>
    <t>74088/001</t>
  </si>
  <si>
    <t>Telhas onduladas de fibrocimento de 6mm, inclusive fixação</t>
  </si>
  <si>
    <t>Loação de equipamentos/ferramentas/EPI/Uniformes</t>
  </si>
  <si>
    <t>1.12</t>
  </si>
  <si>
    <t>Refeições</t>
  </si>
  <si>
    <t>73899/002</t>
  </si>
  <si>
    <t>73801/001</t>
  </si>
  <si>
    <t>73859/002</t>
  </si>
  <si>
    <t>Retirada de entulhos-carga, transporte e descarga até 5 km</t>
  </si>
  <si>
    <t>74140/002</t>
  </si>
  <si>
    <t>Estaca a trado c aço de 30 cm 15 mpa moldada in loco</t>
  </si>
  <si>
    <t xml:space="preserve">Forma para concreto </t>
  </si>
  <si>
    <t>Armação de 7 a 8 mm, dobra e colocação</t>
  </si>
  <si>
    <t>3.2.5</t>
  </si>
  <si>
    <t>3.2.6</t>
  </si>
  <si>
    <t>73942/001</t>
  </si>
  <si>
    <t>kg</t>
  </si>
  <si>
    <t>Concreto estrutural 15 mpa (bloco)</t>
  </si>
  <si>
    <t>3.1.6</t>
  </si>
  <si>
    <t>3.4.7</t>
  </si>
  <si>
    <t>3.4.8</t>
  </si>
  <si>
    <t>Poste em concreto p transformador de 112,5 KVA, h= 5 m, c 400 kg</t>
  </si>
  <si>
    <t>73783/004</t>
  </si>
  <si>
    <t>Arame galvanizado liso para cerca-2,10 mm</t>
  </si>
  <si>
    <t>Cabo pp 3x4mm</t>
  </si>
  <si>
    <t>9.5.2.12</t>
  </si>
  <si>
    <t>73777/004</t>
  </si>
  <si>
    <t>9.5.2.13</t>
  </si>
  <si>
    <t>Seixo fino lavado</t>
  </si>
  <si>
    <t>9.5.2.14</t>
  </si>
  <si>
    <t>Quadro de comando elétrico</t>
  </si>
  <si>
    <t>9.5.2.15</t>
  </si>
  <si>
    <t>Acessórios/fitas</t>
  </si>
  <si>
    <t>Torneira Boia em PVC de 1 1/4"</t>
  </si>
  <si>
    <t>74058/004</t>
  </si>
  <si>
    <t>73910/007</t>
  </si>
  <si>
    <t>4.19</t>
  </si>
  <si>
    <t>Vidro liso de 4mm</t>
  </si>
  <si>
    <t>Forro em PVC l= 10cm, espessura de 8mm, com estrutura de suporte</t>
  </si>
  <si>
    <t>Pintura de piso tipo nova cor, em calçadas externas, inclusive lixamento e 3 demãos com 20% e água</t>
  </si>
  <si>
    <t>79500/002</t>
  </si>
  <si>
    <t>74197/001</t>
  </si>
  <si>
    <t>Fossa séptica 1,90x1,10x1,40 m, 1500 l, revestia internamente c barra lisa c tampa em concreto armado de 8cm</t>
  </si>
  <si>
    <t>Sumidouro em alvenaria de tijolo maciço d= 1,20 h= 5 m c tampa em concretoa armado espessura de 10 cm.</t>
  </si>
  <si>
    <t>74198/001</t>
  </si>
  <si>
    <t>Valvula em plásttico p lavatorio</t>
  </si>
  <si>
    <t>74127/002</t>
  </si>
  <si>
    <t>Tanque de louça branca c coluna 56x48cm inclusive acessórios, ferragens em metal cromado, torneira de pressão de 1/2", valvula de escoamento e sifão 1 1/4"x1 1/2"</t>
  </si>
  <si>
    <t>73947/003</t>
  </si>
  <si>
    <t>9.2.20</t>
  </si>
  <si>
    <t>Cuba inox para pia  em bancada de granito-46,50x30x11,50cm</t>
  </si>
  <si>
    <t>74129/001</t>
  </si>
  <si>
    <t>Torneira metálica cromada p lavatório, de bancada com engate flexivel em metal cromado 1/2"x30 cm</t>
  </si>
  <si>
    <t>Chuveiro plástico tipo ducha</t>
  </si>
  <si>
    <t>Valvula plástica p lavatorio</t>
  </si>
  <si>
    <t>73947/002</t>
  </si>
  <si>
    <t>Lavatório de canto Deca L101 IZZY de louça, feragens em metal cromado, sifão 1680 1"x1 1/4", torneira de pressão</t>
  </si>
  <si>
    <t>73949/002</t>
  </si>
  <si>
    <t>74204/001</t>
  </si>
  <si>
    <t>Bota-fora de material 1º categoria com uso de caminhão basculante-6 km</t>
  </si>
  <si>
    <t>74089/002</t>
  </si>
  <si>
    <t>3.4.9</t>
  </si>
  <si>
    <t>Pilar metálico em perfil "U" de 25x10 cm, padrão existente, h = 2,00 m</t>
  </si>
  <si>
    <t>Janela em esquadria metálica tipo cantoneira basculante 0,80x0,40 m p banheiros-8 um</t>
  </si>
  <si>
    <t>Grade metálica para janelas em barra chata de 3/16"-toda as janelas</t>
  </si>
  <si>
    <t>Fornecimento e instalação de cerâmica 20x20cm PI 4 1ª qualidade-banheiros  h=2,50 m, copa só 1 m sobre a bancada</t>
  </si>
  <si>
    <t>Fornecimento e assentamento de soleira em mármorite c estuque  c adesivo e cimento branco e corante, para portas dos banheiros e copa</t>
  </si>
  <si>
    <t>9.2.21</t>
  </si>
  <si>
    <t>Registro de pressão p água de 3/4", c acabamento cromado</t>
  </si>
  <si>
    <t>Ralo em pvc para box-100x100 mm</t>
  </si>
  <si>
    <t>9.4.18</t>
  </si>
  <si>
    <t>9.4.19</t>
  </si>
  <si>
    <t>9.4.20</t>
  </si>
  <si>
    <t>9.4.21</t>
  </si>
  <si>
    <t>9.4.22</t>
  </si>
  <si>
    <t>9.4.23</t>
  </si>
  <si>
    <t>9.4.24</t>
  </si>
  <si>
    <t>BDI PARA EDIFICAÇÕES ( 28,00 % )</t>
  </si>
  <si>
    <t>73860/016</t>
  </si>
  <si>
    <t>10.8.17</t>
  </si>
  <si>
    <t>Fornecimento e instalação de cabo isolado flexivel 150mm² em EPR ou PVC isolaçao 0,6kv/1kv 70°c-neutro</t>
  </si>
  <si>
    <t>73860/018</t>
  </si>
  <si>
    <t>73860/009</t>
  </si>
  <si>
    <t>73860/008</t>
  </si>
  <si>
    <t>10.5.5</t>
  </si>
  <si>
    <t>TOMADAS ESTABILIZADAS / COMUNS , inclusive climatização</t>
  </si>
  <si>
    <t>Fornecimento e instalação de cabo flex, anti-chama, 6,0mm² 750V, fabr. Prysmian ou equivalente.</t>
  </si>
  <si>
    <t xml:space="preserve">Fornecimento e instalação de eletroduto de PVC 4" </t>
  </si>
  <si>
    <t>Vergas e contra vergas em janelas-0,10x0,10 m</t>
  </si>
  <si>
    <t>5.6</t>
  </si>
  <si>
    <t>BDI PARA EQUIPAMENTOS ( 18,00 % )</t>
  </si>
  <si>
    <t>Fornecimento e instalação de cabo singelo flexível, anti-chama, 50,0mm², 0,6/1kV, fabr. Prysmian ou equivalente.</t>
  </si>
  <si>
    <t>11.7</t>
  </si>
  <si>
    <t>Sinalização vertical  p extintores de incêndio</t>
  </si>
  <si>
    <t>Sinalização  horizontal p extintores de incêndio</t>
  </si>
  <si>
    <t>73857/002</t>
  </si>
  <si>
    <t>Espelho cristal e= 4mm com acessórios para fixação-60x40 cm-9 un-moldura de madeira</t>
  </si>
  <si>
    <t>Fornecimento e instalação de luminária tipo bloco autônomo de 2x9W com indicação de saída, Ref: MAC 2x9W com indicação, Unitron ou equivalente.</t>
  </si>
  <si>
    <t>74131/004</t>
  </si>
  <si>
    <t>6.7</t>
  </si>
  <si>
    <t>6.8</t>
  </si>
  <si>
    <t>6.9</t>
  </si>
  <si>
    <t>74236/001</t>
  </si>
  <si>
    <t>Fornecimento e assentamento de tijolo maciço 10x20x6 cm sobre base em areia em 150 m2 para pavimentação estacionamento</t>
  </si>
  <si>
    <t xml:space="preserve">Rejuntamento dos tijolos em areia com cimento-150 m2-estacionamento </t>
  </si>
  <si>
    <t>Meio fio em concreto moldado in loco h= 0,45m, b=0,15m-estacionamento</t>
  </si>
  <si>
    <t>Concreto estrutural 15 mpa (baldrames)</t>
  </si>
  <si>
    <t>Piso industrial de alta resistência, espessura de 8mm, incluido juntas de dilatação plástica e polimento mecanizado</t>
  </si>
  <si>
    <t>9.5.1.8</t>
  </si>
  <si>
    <t>13.8</t>
  </si>
  <si>
    <t>Controle remoto para portão eletrônico com motor, cremalheira, controle, completo</t>
  </si>
  <si>
    <t>Grama batatais em placas, inclusive terra e nivelamento</t>
  </si>
  <si>
    <t>Regularização e compactação de subleito</t>
  </si>
  <si>
    <t>6.10</t>
  </si>
  <si>
    <t>Colchão de areia para pavimentação do estacionamento e = 6 cm em 180 m2</t>
  </si>
  <si>
    <t>4.20</t>
  </si>
  <si>
    <t>73862/003</t>
  </si>
  <si>
    <t>Divisória 35 mm painel cego miolo colmeia c chapa laminada c montantem em aluminio, para box dos banheiros</t>
  </si>
  <si>
    <t>9.5.3.10</t>
  </si>
  <si>
    <t>8.6</t>
  </si>
  <si>
    <t>Esmalte sintético em pilares e estrutura da cobertura da garagem em madeira-tipo verniz</t>
  </si>
  <si>
    <t>DATA:  26 DE SETEMBRO de 2012</t>
  </si>
</sst>
</file>

<file path=xl/styles.xml><?xml version="1.0" encoding="utf-8"?>
<styleSheet xmlns="http://schemas.openxmlformats.org/spreadsheetml/2006/main">
  <numFmts count="3">
    <numFmt numFmtId="164" formatCode="_(* #,##0.00_);_(* \(#,##0.00\);_(* &quot;-&quot;??_);_(@_)"/>
    <numFmt numFmtId="165" formatCode="_(&quot;R$&quot;* #,##0.00_);_(&quot;R$&quot;* \(#,##0.00\);_(&quot;R$&quot;* &quot;-&quot;??_);_(@_)"/>
    <numFmt numFmtId="166" formatCode="00"/>
  </numFmts>
  <fonts count="14">
    <font>
      <sz val="10"/>
      <name val="Arial"/>
    </font>
    <font>
      <sz val="10"/>
      <name val="Arial"/>
    </font>
    <font>
      <sz val="10"/>
      <name val="Arial"/>
      <family val="2"/>
    </font>
    <font>
      <b/>
      <sz val="10"/>
      <name val="Arial"/>
      <family val="2"/>
    </font>
    <font>
      <b/>
      <sz val="10"/>
      <color indexed="16"/>
      <name val="Arial"/>
      <family val="2"/>
    </font>
    <font>
      <sz val="10"/>
      <color indexed="8"/>
      <name val="Arial"/>
      <family val="2"/>
    </font>
    <font>
      <b/>
      <sz val="10"/>
      <color indexed="8"/>
      <name val="Arial"/>
      <family val="2"/>
    </font>
    <font>
      <sz val="12"/>
      <name val="Times New Roman"/>
      <family val="1"/>
    </font>
    <font>
      <b/>
      <sz val="10"/>
      <color indexed="61"/>
      <name val="Arial"/>
      <family val="2"/>
    </font>
    <font>
      <b/>
      <sz val="20"/>
      <name val="Arial"/>
      <family val="2"/>
    </font>
    <font>
      <sz val="12"/>
      <color indexed="8"/>
      <name val="Arial"/>
      <family val="2"/>
    </font>
    <font>
      <sz val="12"/>
      <name val="Arial"/>
      <family val="2"/>
    </font>
    <font>
      <sz val="10"/>
      <color theme="1"/>
      <name val="Arial"/>
      <family val="2"/>
    </font>
    <font>
      <b/>
      <sz val="10"/>
      <color rgb="FFFF0000"/>
      <name val="Arial"/>
      <family val="2"/>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73">
    <xf numFmtId="0" fontId="0" fillId="0" borderId="0" xfId="0"/>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65" fontId="2" fillId="0" borderId="0" xfId="1" applyFont="1" applyFill="1" applyBorder="1" applyAlignment="1">
      <alignment vertical="center" wrapText="1"/>
    </xf>
    <xf numFmtId="165" fontId="2" fillId="0" borderId="0" xfId="1" applyNumberFormat="1" applyFont="1" applyFill="1" applyBorder="1" applyAlignment="1">
      <alignment vertical="center" wrapText="1"/>
    </xf>
    <xf numFmtId="165" fontId="3" fillId="0" borderId="0" xfId="1" applyFont="1" applyFill="1" applyBorder="1" applyAlignment="1">
      <alignment vertical="center" wrapText="1"/>
    </xf>
    <xf numFmtId="165" fontId="3" fillId="0" borderId="0" xfId="0" applyNumberFormat="1" applyFont="1" applyFill="1" applyBorder="1" applyAlignment="1">
      <alignment vertical="center" wrapText="1"/>
    </xf>
    <xf numFmtId="165" fontId="3" fillId="0" borderId="0" xfId="1" applyNumberFormat="1" applyFont="1" applyFill="1" applyBorder="1" applyAlignment="1">
      <alignment vertical="center" wrapText="1"/>
    </xf>
    <xf numFmtId="0" fontId="2" fillId="0" borderId="0" xfId="0" applyFont="1" applyFill="1" applyAlignment="1">
      <alignment wrapText="1"/>
    </xf>
    <xf numFmtId="0" fontId="3" fillId="0" borderId="0" xfId="0" applyFont="1" applyFill="1" applyAlignment="1">
      <alignment wrapText="1"/>
    </xf>
    <xf numFmtId="164" fontId="2" fillId="0" borderId="0" xfId="2" applyFont="1" applyFill="1" applyBorder="1" applyAlignment="1">
      <alignment vertical="center" wrapText="1"/>
    </xf>
    <xf numFmtId="0" fontId="2" fillId="2" borderId="0" xfId="0" applyFont="1" applyFill="1" applyAlignment="1">
      <alignment wrapText="1"/>
    </xf>
    <xf numFmtId="0" fontId="3" fillId="2" borderId="0" xfId="0" applyFont="1" applyFill="1" applyAlignment="1">
      <alignment wrapText="1"/>
    </xf>
    <xf numFmtId="0" fontId="2" fillId="2" borderId="0" xfId="0" applyFont="1" applyFill="1" applyBorder="1" applyAlignment="1">
      <alignment vertical="center" wrapText="1"/>
    </xf>
    <xf numFmtId="4" fontId="5" fillId="3" borderId="1" xfId="0" applyNumberFormat="1" applyFont="1" applyFill="1" applyBorder="1" applyAlignment="1" applyProtection="1">
      <alignment horizontal="left" wrapText="1"/>
      <protection locked="0"/>
    </xf>
    <xf numFmtId="0" fontId="5" fillId="3" borderId="1" xfId="0" applyFont="1" applyFill="1" applyBorder="1" applyAlignment="1" applyProtection="1">
      <alignment horizontal="left" wrapText="1"/>
      <protection locked="0"/>
    </xf>
    <xf numFmtId="0" fontId="5" fillId="3" borderId="1" xfId="0" applyFont="1" applyFill="1" applyBorder="1" applyAlignment="1" applyProtection="1">
      <alignment horizontal="center" wrapText="1"/>
      <protection locked="0"/>
    </xf>
    <xf numFmtId="0" fontId="6" fillId="3" borderId="1" xfId="0" applyFont="1" applyFill="1" applyBorder="1" applyAlignment="1" applyProtection="1">
      <alignment horizontal="left" wrapText="1"/>
      <protection locked="0"/>
    </xf>
    <xf numFmtId="0" fontId="6" fillId="3" borderId="1" xfId="0" applyFont="1" applyFill="1" applyBorder="1" applyAlignment="1" applyProtection="1">
      <alignment horizontal="center" wrapText="1"/>
      <protection locked="0"/>
    </xf>
    <xf numFmtId="0" fontId="6" fillId="3" borderId="1" xfId="0" applyFont="1" applyFill="1" applyBorder="1" applyAlignment="1">
      <alignment horizontal="left" wrapText="1"/>
    </xf>
    <xf numFmtId="0" fontId="5" fillId="3" borderId="1" xfId="0" applyFont="1" applyFill="1" applyBorder="1" applyAlignment="1">
      <alignment wrapText="1"/>
    </xf>
    <xf numFmtId="0" fontId="5"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lignment horizontal="justify" vertical="top"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justify" vertical="top" wrapText="1"/>
    </xf>
    <xf numFmtId="0" fontId="6" fillId="3"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wrapText="1"/>
    </xf>
    <xf numFmtId="4" fontId="5" fillId="3" borderId="1" xfId="0" applyNumberFormat="1" applyFont="1" applyFill="1" applyBorder="1" applyAlignment="1" applyProtection="1">
      <alignment horizontal="right" wrapText="1"/>
      <protection locked="0"/>
    </xf>
    <xf numFmtId="4" fontId="6" fillId="3" borderId="1" xfId="0" applyNumberFormat="1" applyFont="1" applyFill="1" applyBorder="1" applyAlignment="1" applyProtection="1">
      <alignment horizontal="right" wrapText="1"/>
      <protection locked="0"/>
    </xf>
    <xf numFmtId="4" fontId="5" fillId="3" borderId="1" xfId="0" applyNumberFormat="1" applyFont="1" applyFill="1" applyBorder="1" applyAlignment="1">
      <alignment horizontal="right" wrapText="1"/>
    </xf>
    <xf numFmtId="4" fontId="5" fillId="3" borderId="1" xfId="2" applyNumberFormat="1" applyFont="1" applyFill="1" applyBorder="1" applyAlignment="1" applyProtection="1">
      <alignment horizontal="right" wrapText="1"/>
      <protection locked="0"/>
    </xf>
    <xf numFmtId="4" fontId="6" fillId="3" borderId="1" xfId="2" applyNumberFormat="1" applyFont="1" applyFill="1" applyBorder="1" applyAlignment="1" applyProtection="1">
      <alignment horizontal="right" wrapText="1"/>
      <protection locked="0"/>
    </xf>
    <xf numFmtId="4" fontId="5" fillId="3" borderId="1" xfId="1" applyNumberFormat="1" applyFont="1" applyFill="1" applyBorder="1" applyAlignment="1">
      <alignment horizontal="right" wrapText="1"/>
    </xf>
    <xf numFmtId="4" fontId="5" fillId="0" borderId="1" xfId="0" applyNumberFormat="1" applyFont="1" applyBorder="1" applyAlignment="1">
      <alignment horizontal="left" wrapText="1"/>
    </xf>
    <xf numFmtId="4" fontId="5" fillId="0" borderId="1" xfId="0" applyNumberFormat="1" applyFont="1" applyBorder="1" applyAlignment="1">
      <alignment wrapText="1"/>
    </xf>
    <xf numFmtId="0" fontId="5" fillId="0" borderId="1" xfId="0" applyFont="1" applyBorder="1" applyAlignment="1">
      <alignment wrapText="1"/>
    </xf>
    <xf numFmtId="4" fontId="5" fillId="0" borderId="1" xfId="0" applyNumberFormat="1" applyFont="1" applyBorder="1" applyAlignment="1">
      <alignment horizontal="center" wrapText="1"/>
    </xf>
    <xf numFmtId="4" fontId="6" fillId="3" borderId="1" xfId="0" applyNumberFormat="1" applyFont="1" applyFill="1" applyBorder="1" applyAlignment="1">
      <alignment horizontal="center" wrapText="1"/>
    </xf>
    <xf numFmtId="4" fontId="3" fillId="3" borderId="1" xfId="0" applyNumberFormat="1" applyFont="1" applyFill="1" applyBorder="1" applyAlignment="1">
      <alignment horizontal="left" wrapText="1"/>
    </xf>
    <xf numFmtId="4" fontId="2" fillId="3" borderId="1" xfId="0" applyNumberFormat="1" applyFont="1" applyFill="1" applyBorder="1" applyAlignment="1">
      <alignment horizontal="center"/>
    </xf>
    <xf numFmtId="4" fontId="5" fillId="3" borderId="1" xfId="0" applyNumberFormat="1" applyFont="1" applyFill="1" applyBorder="1" applyAlignment="1">
      <alignment horizontal="center" wrapText="1"/>
    </xf>
    <xf numFmtId="0" fontId="6" fillId="3"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justify" vertical="center" wrapText="1"/>
    </xf>
    <xf numFmtId="0" fontId="2" fillId="3" borderId="1" xfId="0" applyFont="1" applyFill="1" applyBorder="1" applyAlignment="1">
      <alignment horizontal="justify" vertical="top" wrapText="1"/>
    </xf>
    <xf numFmtId="0" fontId="2" fillId="3" borderId="1" xfId="0" quotePrefix="1" applyFont="1" applyFill="1" applyBorder="1" applyAlignment="1">
      <alignment horizontal="justify" vertical="top" wrapText="1"/>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xf>
    <xf numFmtId="4" fontId="2"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0" fontId="5" fillId="3" borderId="1" xfId="0"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164" fontId="2" fillId="0" borderId="1" xfId="2" applyFont="1" applyFill="1" applyBorder="1" applyAlignment="1" applyProtection="1">
      <alignment vertical="center" wrapText="1"/>
      <protection locked="0"/>
    </xf>
    <xf numFmtId="165" fontId="2" fillId="0" borderId="1" xfId="1" applyFont="1" applyFill="1" applyBorder="1" applyAlignment="1" applyProtection="1">
      <alignment vertical="center" wrapText="1"/>
      <protection locked="0"/>
    </xf>
    <xf numFmtId="165" fontId="2" fillId="0" borderId="1" xfId="1" applyNumberFormat="1" applyFont="1" applyFill="1" applyBorder="1" applyAlignment="1" applyProtection="1">
      <alignment vertical="center" wrapText="1"/>
      <protection locked="0"/>
    </xf>
    <xf numFmtId="165" fontId="3" fillId="0" borderId="4" xfId="1" applyFont="1" applyFill="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165" fontId="3" fillId="0" borderId="1" xfId="1" applyFont="1" applyFill="1" applyBorder="1" applyAlignment="1" applyProtection="1">
      <alignment vertical="center" wrapText="1"/>
      <protection locked="0"/>
    </xf>
    <xf numFmtId="165" fontId="3" fillId="0" borderId="1" xfId="1" applyNumberFormat="1" applyFont="1" applyFill="1" applyBorder="1" applyAlignment="1" applyProtection="1">
      <alignment vertical="center" wrapText="1"/>
      <protection locked="0"/>
    </xf>
    <xf numFmtId="166" fontId="2" fillId="0"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right" vertical="center" wrapText="1"/>
      <protection locked="0"/>
    </xf>
    <xf numFmtId="165" fontId="3" fillId="0" borderId="4" xfId="1" applyFont="1" applyFill="1" applyBorder="1" applyAlignment="1" applyProtection="1">
      <alignment horizontal="right" vertical="center" wrapText="1"/>
      <protection locked="0"/>
    </xf>
    <xf numFmtId="166" fontId="4" fillId="4" borderId="1"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horizontal="center" vertical="center" wrapText="1"/>
      <protection locked="0"/>
    </xf>
    <xf numFmtId="164" fontId="4" fillId="4" borderId="1" xfId="2" applyFont="1" applyFill="1" applyBorder="1" applyAlignment="1" applyProtection="1">
      <alignment vertical="center" wrapText="1"/>
      <protection locked="0"/>
    </xf>
    <xf numFmtId="165" fontId="4" fillId="4" borderId="1" xfId="1" applyFont="1" applyFill="1" applyBorder="1" applyAlignment="1" applyProtection="1">
      <alignment horizontal="center" vertical="center" wrapText="1"/>
      <protection locked="0"/>
    </xf>
    <xf numFmtId="165" fontId="4" fillId="4" borderId="1" xfId="1" applyNumberFormat="1" applyFont="1" applyFill="1" applyBorder="1" applyAlignment="1" applyProtection="1">
      <alignment horizontal="center" vertical="center" wrapText="1"/>
      <protection locked="0"/>
    </xf>
    <xf numFmtId="165" fontId="4" fillId="4" borderId="4" xfId="1" applyFont="1" applyFill="1" applyBorder="1" applyAlignment="1" applyProtection="1">
      <alignment horizontal="center" vertical="center" wrapText="1"/>
      <protection locked="0"/>
    </xf>
    <xf numFmtId="0" fontId="2" fillId="3" borderId="3" xfId="0" applyFont="1" applyFill="1" applyBorder="1" applyAlignment="1">
      <alignment wrapText="1"/>
    </xf>
    <xf numFmtId="0" fontId="3"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wrapText="1"/>
      <protection locked="0"/>
    </xf>
    <xf numFmtId="40" fontId="2" fillId="0" borderId="1" xfId="2" applyNumberFormat="1" applyFont="1" applyFill="1" applyBorder="1" applyAlignment="1" applyProtection="1">
      <alignment wrapText="1"/>
      <protection locked="0"/>
    </xf>
    <xf numFmtId="40" fontId="2"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center" wrapText="1"/>
      <protection locked="0"/>
    </xf>
    <xf numFmtId="40" fontId="2" fillId="0" borderId="4" xfId="0" applyNumberFormat="1" applyFont="1" applyFill="1" applyBorder="1" applyAlignment="1" applyProtection="1">
      <alignment horizontal="center" wrapText="1"/>
      <protection locked="0"/>
    </xf>
    <xf numFmtId="4" fontId="5" fillId="3" borderId="4" xfId="0" applyNumberFormat="1" applyFont="1" applyFill="1" applyBorder="1" applyAlignment="1" applyProtection="1">
      <alignment horizontal="right" wrapText="1"/>
      <protection locked="0"/>
    </xf>
    <xf numFmtId="4" fontId="6" fillId="3" borderId="4" xfId="0" applyNumberFormat="1" applyFont="1" applyFill="1" applyBorder="1" applyAlignment="1" applyProtection="1">
      <alignment horizontal="right" wrapText="1"/>
      <protection locked="0"/>
    </xf>
    <xf numFmtId="4" fontId="6" fillId="3" borderId="4" xfId="2" applyNumberFormat="1" applyFont="1" applyFill="1" applyBorder="1" applyAlignment="1" applyProtection="1">
      <alignment horizontal="right" wrapText="1"/>
      <protection locked="0"/>
    </xf>
    <xf numFmtId="4" fontId="5" fillId="3" borderId="4" xfId="2" applyNumberFormat="1" applyFont="1" applyFill="1" applyBorder="1" applyAlignment="1" applyProtection="1">
      <alignment horizontal="right" wrapText="1"/>
      <protection locked="0"/>
    </xf>
    <xf numFmtId="0" fontId="2" fillId="3" borderId="5" xfId="0" applyFont="1" applyFill="1" applyBorder="1" applyAlignment="1">
      <alignment vertical="center" wrapText="1"/>
    </xf>
    <xf numFmtId="0" fontId="5" fillId="3" borderId="6" xfId="0" applyFont="1" applyFill="1" applyBorder="1" applyAlignment="1">
      <alignment horizontal="left" vertical="center" wrapText="1"/>
    </xf>
    <xf numFmtId="0" fontId="5" fillId="3" borderId="6" xfId="0" applyFont="1" applyFill="1" applyBorder="1" applyAlignment="1">
      <alignment horizontal="center" vertical="center" wrapText="1"/>
    </xf>
    <xf numFmtId="4" fontId="5" fillId="3" borderId="6" xfId="1" applyNumberFormat="1" applyFont="1" applyFill="1" applyBorder="1" applyAlignment="1">
      <alignment vertical="center" wrapText="1"/>
    </xf>
    <xf numFmtId="4" fontId="6" fillId="3" borderId="6" xfId="1" applyNumberFormat="1" applyFont="1" applyFill="1" applyBorder="1" applyAlignment="1">
      <alignment vertical="center" wrapText="1"/>
    </xf>
    <xf numFmtId="0" fontId="2" fillId="3" borderId="3" xfId="0" applyFont="1" applyFill="1" applyBorder="1" applyAlignment="1">
      <alignment horizontal="center" wrapText="1"/>
    </xf>
    <xf numFmtId="0" fontId="3" fillId="3" borderId="3" xfId="0" applyFont="1" applyFill="1" applyBorder="1" applyAlignment="1">
      <alignment horizontal="center" wrapText="1"/>
    </xf>
    <xf numFmtId="0" fontId="2" fillId="3" borderId="3" xfId="0" applyFont="1" applyFill="1" applyBorder="1" applyAlignment="1">
      <alignment horizontal="center" vertical="center" wrapText="1"/>
    </xf>
    <xf numFmtId="0" fontId="7" fillId="0" borderId="1" xfId="0" applyFont="1" applyBorder="1" applyAlignment="1">
      <alignment horizontal="left"/>
    </xf>
    <xf numFmtId="0" fontId="8" fillId="4" borderId="3" xfId="0" applyFont="1" applyFill="1" applyBorder="1" applyAlignment="1">
      <alignment vertical="center" wrapText="1"/>
    </xf>
    <xf numFmtId="0" fontId="2" fillId="3" borderId="7" xfId="0" applyFont="1" applyFill="1" applyBorder="1" applyAlignment="1">
      <alignment vertical="center" wrapText="1"/>
    </xf>
    <xf numFmtId="0" fontId="5" fillId="3" borderId="8"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wrapText="1"/>
      <protection locked="0"/>
    </xf>
    <xf numFmtId="4" fontId="5" fillId="3" borderId="1" xfId="0" applyNumberFormat="1" applyFont="1" applyFill="1" applyBorder="1" applyAlignment="1" applyProtection="1">
      <alignment horizontal="center" wrapText="1"/>
      <protection locked="0"/>
    </xf>
    <xf numFmtId="4" fontId="6" fillId="3" borderId="1" xfId="0" applyNumberFormat="1" applyFont="1" applyFill="1" applyBorder="1" applyAlignment="1" applyProtection="1">
      <alignment horizontal="center" wrapText="1"/>
      <protection locked="0"/>
    </xf>
    <xf numFmtId="0" fontId="6" fillId="3" borderId="1" xfId="0" applyFont="1" applyFill="1" applyBorder="1" applyAlignment="1">
      <alignment horizontal="center" wrapText="1"/>
    </xf>
    <xf numFmtId="0" fontId="5" fillId="3" borderId="1" xfId="0" applyFont="1" applyFill="1" applyBorder="1" applyAlignment="1" applyProtection="1">
      <alignment horizontal="center" vertical="top" wrapText="1"/>
      <protection locked="0"/>
    </xf>
    <xf numFmtId="0" fontId="6" fillId="3" borderId="1" xfId="0" applyFont="1" applyFill="1" applyBorder="1" applyAlignment="1" applyProtection="1">
      <alignment horizontal="center" vertical="top" wrapText="1"/>
      <protection locked="0"/>
    </xf>
    <xf numFmtId="4" fontId="5" fillId="3" borderId="1" xfId="0" applyNumberFormat="1" applyFont="1" applyFill="1" applyBorder="1" applyAlignment="1" applyProtection="1">
      <alignment horizontal="center" vertical="center" wrapText="1"/>
      <protection locked="0"/>
    </xf>
    <xf numFmtId="4" fontId="6" fillId="3" borderId="1" xfId="0" applyNumberFormat="1"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1" fontId="10" fillId="0" borderId="3" xfId="0" applyNumberFormat="1" applyFont="1" applyBorder="1" applyAlignment="1">
      <alignment horizontal="center" vertical="center"/>
    </xf>
    <xf numFmtId="0" fontId="11" fillId="0" borderId="1" xfId="0" applyFont="1" applyFill="1" applyBorder="1" applyAlignment="1" applyProtection="1">
      <alignment horizontal="center" vertical="center" wrapText="1"/>
    </xf>
    <xf numFmtId="4" fontId="10" fillId="0" borderId="1" xfId="1" applyNumberFormat="1" applyFont="1" applyBorder="1" applyAlignment="1">
      <alignment horizontal="right" vertical="center"/>
    </xf>
    <xf numFmtId="4" fontId="10" fillId="0" borderId="4" xfId="1" applyNumberFormat="1" applyFont="1" applyBorder="1" applyAlignment="1">
      <alignment horizontal="right" vertical="center"/>
    </xf>
    <xf numFmtId="4" fontId="10" fillId="0" borderId="0" xfId="0" applyNumberFormat="1" applyFont="1"/>
    <xf numFmtId="0" fontId="2" fillId="0" borderId="1" xfId="0" applyFont="1" applyFill="1" applyBorder="1" applyAlignment="1" applyProtection="1">
      <alignment horizontal="justify" vertical="center" wrapText="1"/>
    </xf>
    <xf numFmtId="0" fontId="2" fillId="0" borderId="1" xfId="0" applyFont="1" applyFill="1" applyBorder="1" applyAlignment="1">
      <alignment horizontal="justify" vertical="top" wrapText="1"/>
    </xf>
    <xf numFmtId="0" fontId="2" fillId="0" borderId="1" xfId="0" applyFont="1" applyFill="1" applyBorder="1" applyAlignment="1" applyProtection="1">
      <alignment horizontal="center" vertical="center" wrapText="1"/>
    </xf>
    <xf numFmtId="0" fontId="2" fillId="0" borderId="1" xfId="0" quotePrefix="1" applyFont="1" applyFill="1" applyBorder="1" applyAlignment="1">
      <alignment horizontal="justify" vertical="top" wrapText="1"/>
    </xf>
    <xf numFmtId="4" fontId="2" fillId="0" borderId="1" xfId="0" applyNumberFormat="1" applyFont="1" applyFill="1" applyBorder="1" applyAlignment="1">
      <alignment horizontal="right"/>
    </xf>
    <xf numFmtId="4" fontId="5" fillId="3" borderId="1" xfId="1" applyNumberFormat="1" applyFont="1" applyFill="1" applyBorder="1" applyAlignment="1" applyProtection="1">
      <alignment horizontal="right" wrapText="1"/>
      <protection locked="0"/>
    </xf>
    <xf numFmtId="4" fontId="2" fillId="3" borderId="1" xfId="0" applyNumberFormat="1" applyFont="1" applyFill="1" applyBorder="1" applyAlignment="1">
      <alignment horizontal="right"/>
    </xf>
    <xf numFmtId="4" fontId="2" fillId="3" borderId="1" xfId="2" applyNumberFormat="1" applyFont="1" applyFill="1" applyBorder="1" applyAlignment="1">
      <alignment horizontal="right"/>
    </xf>
    <xf numFmtId="4" fontId="5" fillId="0" borderId="1" xfId="1" applyNumberFormat="1" applyFont="1" applyBorder="1" applyAlignment="1">
      <alignment horizontal="right"/>
    </xf>
    <xf numFmtId="4" fontId="5" fillId="3" borderId="1" xfId="0" applyNumberFormat="1" applyFont="1" applyFill="1" applyBorder="1" applyAlignment="1">
      <alignment horizontal="right"/>
    </xf>
    <xf numFmtId="4" fontId="5" fillId="0" borderId="1" xfId="0" applyNumberFormat="1" applyFont="1" applyFill="1" applyBorder="1" applyAlignment="1">
      <alignment horizontal="right" wrapText="1"/>
    </xf>
    <xf numFmtId="4" fontId="5" fillId="3" borderId="4" xfId="1" applyNumberFormat="1" applyFont="1" applyFill="1" applyBorder="1" applyAlignment="1" applyProtection="1">
      <alignment horizontal="right" wrapText="1"/>
      <protection locked="0"/>
    </xf>
    <xf numFmtId="4" fontId="5" fillId="3" borderId="8" xfId="1" applyNumberFormat="1" applyFont="1" applyFill="1" applyBorder="1" applyAlignment="1" applyProtection="1">
      <alignment horizontal="right" wrapText="1"/>
      <protection locked="0"/>
    </xf>
    <xf numFmtId="4" fontId="6" fillId="3" borderId="9" xfId="1" applyNumberFormat="1" applyFont="1" applyFill="1" applyBorder="1" applyAlignment="1" applyProtection="1">
      <alignment horizontal="right" wrapText="1"/>
      <protection locked="0"/>
    </xf>
    <xf numFmtId="0" fontId="6" fillId="3" borderId="10" xfId="0" applyFont="1" applyFill="1" applyBorder="1" applyAlignment="1" applyProtection="1">
      <alignment horizontal="left" vertical="center" wrapText="1"/>
      <protection locked="0"/>
    </xf>
    <xf numFmtId="4" fontId="6" fillId="3" borderId="11" xfId="2" applyNumberFormat="1" applyFont="1" applyFill="1" applyBorder="1" applyAlignment="1" applyProtection="1">
      <alignment horizontal="right" wrapText="1"/>
      <protection locked="0"/>
    </xf>
    <xf numFmtId="4" fontId="5" fillId="3" borderId="9" xfId="1" applyNumberFormat="1" applyFont="1" applyFill="1" applyBorder="1" applyAlignment="1" applyProtection="1">
      <alignment horizontal="right" wrapText="1"/>
      <protection locked="0"/>
    </xf>
    <xf numFmtId="0" fontId="6" fillId="3"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0" fontId="2"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2" fillId="0" borderId="1" xfId="0" applyFont="1" applyFill="1" applyBorder="1" applyAlignment="1">
      <alignment horizontal="justify" vertical="top"/>
    </xf>
    <xf numFmtId="0" fontId="5" fillId="0" borderId="1" xfId="0" applyFont="1" applyFill="1" applyBorder="1" applyAlignment="1">
      <alignment horizontal="left" wrapText="1"/>
    </xf>
    <xf numFmtId="0" fontId="12" fillId="3" borderId="3" xfId="0" applyFont="1" applyFill="1" applyBorder="1" applyAlignment="1">
      <alignment horizontal="center" wrapText="1"/>
    </xf>
    <xf numFmtId="49" fontId="5" fillId="0" borderId="1" xfId="0" applyNumberFormat="1" applyFont="1" applyFill="1" applyBorder="1" applyAlignment="1">
      <alignment horizontal="left" vertical="center" wrapText="1"/>
    </xf>
    <xf numFmtId="4" fontId="13" fillId="3" borderId="4" xfId="1" applyNumberFormat="1" applyFont="1" applyFill="1" applyBorder="1" applyAlignment="1" applyProtection="1">
      <alignment horizontal="right" wrapText="1"/>
      <protection locked="0"/>
    </xf>
    <xf numFmtId="4" fontId="2" fillId="0" borderId="1" xfId="1" applyNumberFormat="1" applyFont="1" applyBorder="1" applyAlignment="1">
      <alignment horizontal="right"/>
    </xf>
    <xf numFmtId="4" fontId="2" fillId="3" borderId="1" xfId="2" applyNumberFormat="1" applyFont="1" applyFill="1" applyBorder="1" applyAlignment="1" applyProtection="1">
      <alignment horizontal="right" wrapText="1"/>
    </xf>
    <xf numFmtId="4" fontId="2" fillId="0" borderId="1" xfId="2" applyNumberFormat="1" applyFont="1" applyFill="1" applyBorder="1" applyAlignment="1" applyProtection="1">
      <alignment horizontal="right" wrapText="1"/>
    </xf>
    <xf numFmtId="4" fontId="2" fillId="3" borderId="1" xfId="0" applyNumberFormat="1" applyFont="1" applyFill="1" applyBorder="1" applyAlignment="1">
      <alignment horizontal="right" wrapText="1"/>
    </xf>
    <xf numFmtId="4" fontId="2" fillId="3" borderId="1" xfId="2" applyNumberFormat="1" applyFont="1" applyFill="1" applyBorder="1" applyAlignment="1" applyProtection="1">
      <alignment horizontal="right" wrapText="1"/>
      <protection locked="0"/>
    </xf>
    <xf numFmtId="4" fontId="2" fillId="3" borderId="1" xfId="2" applyNumberFormat="1" applyFont="1" applyFill="1" applyBorder="1" applyAlignment="1">
      <alignment horizontal="right" wrapText="1"/>
    </xf>
    <xf numFmtId="4" fontId="2" fillId="3" borderId="1" xfId="0" applyNumberFormat="1" applyFont="1" applyFill="1" applyBorder="1" applyAlignment="1" applyProtection="1">
      <alignment horizontal="right" wrapText="1"/>
    </xf>
    <xf numFmtId="4" fontId="5" fillId="3" borderId="8" xfId="2" applyNumberFormat="1" applyFont="1" applyFill="1" applyBorder="1" applyAlignment="1" applyProtection="1">
      <alignment horizontal="right" wrapText="1"/>
      <protection locked="0"/>
    </xf>
    <xf numFmtId="4" fontId="5" fillId="3" borderId="1" xfId="2" applyNumberFormat="1" applyFont="1" applyFill="1" applyBorder="1" applyAlignment="1">
      <alignment horizontal="right" wrapText="1"/>
    </xf>
    <xf numFmtId="4" fontId="5" fillId="3" borderId="6" xfId="2" applyNumberFormat="1" applyFont="1" applyFill="1" applyBorder="1" applyAlignment="1">
      <alignment vertical="center" wrapText="1"/>
    </xf>
    <xf numFmtId="4" fontId="12" fillId="3" borderId="1" xfId="2" applyNumberFormat="1" applyFont="1" applyFill="1" applyBorder="1" applyAlignment="1" applyProtection="1">
      <alignment horizontal="right" wrapText="1"/>
      <protection locked="0"/>
    </xf>
    <xf numFmtId="4" fontId="12" fillId="3" borderId="1" xfId="0" applyNumberFormat="1" applyFont="1" applyFill="1" applyBorder="1" applyAlignment="1" applyProtection="1">
      <alignment horizontal="right" wrapText="1"/>
      <protection locked="0"/>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3" fillId="3" borderId="14" xfId="0" applyFont="1" applyFill="1" applyBorder="1" applyAlignment="1">
      <alignment horizontal="center" vertical="center" wrapText="1"/>
    </xf>
  </cellXfs>
  <cellStyles count="3">
    <cellStyle name="Moeda" xfId="1" builtinId="4"/>
    <cellStyle name="Normal" xfId="0" builtinId="0"/>
    <cellStyle name="Separador de milhares"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10"/>
  <sheetViews>
    <sheetView tabSelected="1" zoomScaleNormal="75" workbookViewId="0">
      <pane ySplit="11" topLeftCell="A217" activePane="bottomLeft" state="frozen"/>
      <selection pane="bottomLeft" activeCell="I7" sqref="I7"/>
    </sheetView>
  </sheetViews>
  <sheetFormatPr defaultRowHeight="12.75"/>
  <cols>
    <col min="1" max="1" width="10.7109375" style="62" customWidth="1"/>
    <col min="2" max="2" width="7.5703125" style="3" customWidth="1"/>
    <col min="3" max="3" width="78.5703125" style="1" customWidth="1"/>
    <col min="4" max="4" width="7.28515625" style="4" customWidth="1"/>
    <col min="5" max="5" width="9.28515625" style="12" bestFit="1" customWidth="1"/>
    <col min="6" max="6" width="10.42578125" style="5" bestFit="1" customWidth="1"/>
    <col min="7" max="7" width="13.7109375" style="6" bestFit="1" customWidth="1"/>
    <col min="8" max="8" width="13.7109375" style="7" bestFit="1" customWidth="1"/>
    <col min="9" max="9" width="97.28515625" style="1" bestFit="1" customWidth="1"/>
    <col min="10" max="16384" width="9.140625" style="1"/>
  </cols>
  <sheetData>
    <row r="1" spans="1:8" ht="24.75" customHeight="1" thickBot="1">
      <c r="A1" s="171" t="s">
        <v>89</v>
      </c>
      <c r="B1" s="172"/>
      <c r="C1" s="172"/>
      <c r="D1" s="172"/>
      <c r="E1" s="172"/>
      <c r="F1" s="172"/>
      <c r="G1" s="172"/>
      <c r="H1" s="172"/>
    </row>
    <row r="2" spans="1:8" ht="12.75" customHeight="1">
      <c r="A2" s="63"/>
      <c r="B2" s="165" t="s">
        <v>229</v>
      </c>
      <c r="C2" s="165"/>
      <c r="D2" s="165"/>
      <c r="E2" s="165"/>
      <c r="F2" s="165"/>
      <c r="G2" s="165"/>
      <c r="H2" s="166"/>
    </row>
    <row r="3" spans="1:8">
      <c r="A3" s="64"/>
      <c r="B3" s="169" t="s">
        <v>365</v>
      </c>
      <c r="C3" s="169"/>
      <c r="D3" s="169"/>
      <c r="E3" s="169"/>
      <c r="F3" s="169"/>
      <c r="G3" s="169"/>
      <c r="H3" s="170"/>
    </row>
    <row r="4" spans="1:8">
      <c r="A4" s="64"/>
      <c r="B4" s="65"/>
      <c r="C4" s="65" t="s">
        <v>364</v>
      </c>
      <c r="D4" s="65"/>
      <c r="E4" s="65"/>
      <c r="F4" s="65"/>
      <c r="G4" s="65"/>
      <c r="H4" s="66"/>
    </row>
    <row r="5" spans="1:8">
      <c r="A5" s="64"/>
      <c r="B5" s="167"/>
      <c r="C5" s="167"/>
      <c r="D5" s="167"/>
      <c r="E5" s="167"/>
      <c r="F5" s="167"/>
      <c r="G5" s="167"/>
      <c r="H5" s="168"/>
    </row>
    <row r="6" spans="1:8">
      <c r="A6" s="64"/>
      <c r="B6" s="68"/>
      <c r="C6" s="69" t="s">
        <v>758</v>
      </c>
      <c r="D6" s="70"/>
      <c r="E6" s="71"/>
      <c r="F6" s="72"/>
      <c r="G6" s="73"/>
      <c r="H6" s="74"/>
    </row>
    <row r="7" spans="1:8" ht="25.5">
      <c r="A7" s="64"/>
      <c r="B7" s="75"/>
      <c r="C7" s="69" t="s">
        <v>366</v>
      </c>
      <c r="D7" s="67"/>
      <c r="E7" s="71"/>
      <c r="F7" s="76"/>
      <c r="G7" s="77"/>
      <c r="H7" s="74"/>
    </row>
    <row r="8" spans="1:8">
      <c r="A8" s="64"/>
      <c r="B8" s="78"/>
      <c r="C8" s="69" t="s">
        <v>367</v>
      </c>
      <c r="D8" s="67"/>
      <c r="E8" s="71"/>
      <c r="F8" s="76"/>
      <c r="G8" s="79"/>
      <c r="H8" s="80"/>
    </row>
    <row r="9" spans="1:8">
      <c r="A9" s="64"/>
      <c r="B9" s="78"/>
      <c r="C9" s="69" t="s">
        <v>398</v>
      </c>
      <c r="D9" s="67"/>
      <c r="E9" s="71"/>
      <c r="F9" s="76"/>
      <c r="G9" s="79"/>
      <c r="H9" s="80"/>
    </row>
    <row r="10" spans="1:8">
      <c r="A10" s="64"/>
      <c r="B10" s="78"/>
      <c r="C10" s="69" t="s">
        <v>316</v>
      </c>
      <c r="D10" s="67"/>
      <c r="E10" s="71"/>
      <c r="F10" s="76"/>
      <c r="G10" s="79"/>
      <c r="H10" s="80"/>
    </row>
    <row r="11" spans="1:8" s="2" customFormat="1">
      <c r="A11" s="107" t="s">
        <v>129</v>
      </c>
      <c r="B11" s="81" t="s">
        <v>168</v>
      </c>
      <c r="C11" s="82" t="s">
        <v>169</v>
      </c>
      <c r="D11" s="82" t="s">
        <v>170</v>
      </c>
      <c r="E11" s="83" t="s">
        <v>171</v>
      </c>
      <c r="F11" s="84" t="s">
        <v>172</v>
      </c>
      <c r="G11" s="85" t="s">
        <v>173</v>
      </c>
      <c r="H11" s="86" t="s">
        <v>176</v>
      </c>
    </row>
    <row r="12" spans="1:8" s="10" customFormat="1">
      <c r="A12" s="87"/>
      <c r="B12" s="112" t="s">
        <v>188</v>
      </c>
      <c r="C12" s="88" t="s">
        <v>232</v>
      </c>
      <c r="D12" s="89"/>
      <c r="E12" s="90"/>
      <c r="F12" s="91" t="s">
        <v>189</v>
      </c>
      <c r="G12" s="92" t="s">
        <v>189</v>
      </c>
      <c r="H12" s="93"/>
    </row>
    <row r="13" spans="1:8" s="13" customFormat="1" ht="13.5" customHeight="1">
      <c r="A13" s="103">
        <v>72882</v>
      </c>
      <c r="B13" s="113" t="s">
        <v>233</v>
      </c>
      <c r="C13" s="39" t="s">
        <v>270</v>
      </c>
      <c r="D13" s="18" t="s">
        <v>135</v>
      </c>
      <c r="E13" s="36">
        <v>4000</v>
      </c>
      <c r="F13" s="33">
        <v>1.1399999999999999</v>
      </c>
      <c r="G13" s="33">
        <f>SUM(E13*F13)</f>
        <v>4560</v>
      </c>
      <c r="H13" s="94"/>
    </row>
    <row r="14" spans="1:8" s="13" customFormat="1" ht="13.5" customHeight="1">
      <c r="A14" s="103">
        <v>72882</v>
      </c>
      <c r="B14" s="113" t="s">
        <v>186</v>
      </c>
      <c r="C14" s="39" t="s">
        <v>136</v>
      </c>
      <c r="D14" s="18" t="s">
        <v>135</v>
      </c>
      <c r="E14" s="36">
        <v>4000</v>
      </c>
      <c r="F14" s="33">
        <v>1.1399999999999999</v>
      </c>
      <c r="G14" s="33">
        <f t="shared" ref="G14:G83" si="0">SUM(E14*F14)</f>
        <v>4560</v>
      </c>
      <c r="H14" s="94"/>
    </row>
    <row r="15" spans="1:8" s="13" customFormat="1" ht="12.75" customHeight="1">
      <c r="A15" s="103">
        <v>2706</v>
      </c>
      <c r="B15" s="113" t="s">
        <v>193</v>
      </c>
      <c r="C15" s="17" t="s">
        <v>271</v>
      </c>
      <c r="D15" s="18" t="s">
        <v>235</v>
      </c>
      <c r="E15" s="36">
        <v>160</v>
      </c>
      <c r="F15" s="33">
        <v>63.9</v>
      </c>
      <c r="G15" s="33">
        <f t="shared" si="0"/>
        <v>10224</v>
      </c>
      <c r="H15" s="94"/>
    </row>
    <row r="16" spans="1:8" s="13" customFormat="1">
      <c r="A16" s="103">
        <v>2706</v>
      </c>
      <c r="B16" s="113" t="s">
        <v>195</v>
      </c>
      <c r="C16" s="17" t="s">
        <v>230</v>
      </c>
      <c r="D16" s="18" t="s">
        <v>235</v>
      </c>
      <c r="E16" s="36">
        <v>80</v>
      </c>
      <c r="F16" s="33">
        <v>63.9</v>
      </c>
      <c r="G16" s="33">
        <f t="shared" si="0"/>
        <v>5112</v>
      </c>
      <c r="H16" s="94"/>
    </row>
    <row r="17" spans="1:8" s="13" customFormat="1">
      <c r="A17" s="103">
        <v>2706</v>
      </c>
      <c r="B17" s="113" t="s">
        <v>199</v>
      </c>
      <c r="C17" s="17" t="s">
        <v>269</v>
      </c>
      <c r="D17" s="18" t="s">
        <v>235</v>
      </c>
      <c r="E17" s="36">
        <v>20</v>
      </c>
      <c r="F17" s="33">
        <v>63.9</v>
      </c>
      <c r="G17" s="33">
        <f t="shared" si="0"/>
        <v>1278</v>
      </c>
      <c r="H17" s="94"/>
    </row>
    <row r="18" spans="1:8" s="13" customFormat="1">
      <c r="A18" s="103">
        <v>4069</v>
      </c>
      <c r="B18" s="113" t="s">
        <v>201</v>
      </c>
      <c r="C18" s="17" t="s">
        <v>231</v>
      </c>
      <c r="D18" s="18" t="s">
        <v>235</v>
      </c>
      <c r="E18" s="36">
        <v>540</v>
      </c>
      <c r="F18" s="33">
        <v>19.940000000000001</v>
      </c>
      <c r="G18" s="33">
        <f t="shared" si="0"/>
        <v>10767.6</v>
      </c>
      <c r="H18" s="94"/>
    </row>
    <row r="19" spans="1:8" s="13" customFormat="1">
      <c r="A19" s="103"/>
      <c r="B19" s="113" t="s">
        <v>187</v>
      </c>
      <c r="C19" s="17" t="s">
        <v>54</v>
      </c>
      <c r="D19" s="18" t="s">
        <v>174</v>
      </c>
      <c r="E19" s="36">
        <v>1</v>
      </c>
      <c r="F19" s="33">
        <v>600</v>
      </c>
      <c r="G19" s="33">
        <f t="shared" si="0"/>
        <v>600</v>
      </c>
      <c r="H19" s="95"/>
    </row>
    <row r="20" spans="1:8" s="13" customFormat="1">
      <c r="A20" s="103" t="s">
        <v>98</v>
      </c>
      <c r="B20" s="113" t="s">
        <v>144</v>
      </c>
      <c r="C20" s="17" t="s">
        <v>97</v>
      </c>
      <c r="D20" s="18" t="s">
        <v>259</v>
      </c>
      <c r="E20" s="36">
        <v>2</v>
      </c>
      <c r="F20" s="33">
        <v>194.86</v>
      </c>
      <c r="G20" s="33">
        <f t="shared" si="0"/>
        <v>389.72</v>
      </c>
      <c r="H20" s="95"/>
    </row>
    <row r="21" spans="1:8" s="13" customFormat="1">
      <c r="A21" s="103" t="s">
        <v>145</v>
      </c>
      <c r="B21" s="113" t="s">
        <v>234</v>
      </c>
      <c r="C21" s="17" t="s">
        <v>267</v>
      </c>
      <c r="D21" s="18" t="s">
        <v>146</v>
      </c>
      <c r="E21" s="36">
        <v>40</v>
      </c>
      <c r="F21" s="33">
        <v>13.08</v>
      </c>
      <c r="G21" s="33">
        <f t="shared" si="0"/>
        <v>523.20000000000005</v>
      </c>
      <c r="H21" s="95"/>
    </row>
    <row r="22" spans="1:8" s="13" customFormat="1">
      <c r="A22" s="103"/>
      <c r="B22" s="113" t="s">
        <v>268</v>
      </c>
      <c r="C22" s="17" t="s">
        <v>639</v>
      </c>
      <c r="D22" s="18" t="s">
        <v>258</v>
      </c>
      <c r="E22" s="36">
        <v>3</v>
      </c>
      <c r="F22" s="33">
        <v>400</v>
      </c>
      <c r="G22" s="33">
        <f t="shared" si="0"/>
        <v>1200</v>
      </c>
      <c r="H22" s="95"/>
    </row>
    <row r="23" spans="1:8" s="13" customFormat="1">
      <c r="A23" s="103"/>
      <c r="B23" s="113" t="s">
        <v>167</v>
      </c>
      <c r="C23" s="17" t="s">
        <v>641</v>
      </c>
      <c r="D23" s="18" t="s">
        <v>260</v>
      </c>
      <c r="E23" s="36">
        <v>660</v>
      </c>
      <c r="F23" s="33">
        <v>5</v>
      </c>
      <c r="G23" s="33">
        <f t="shared" si="0"/>
        <v>3300</v>
      </c>
      <c r="H23" s="95"/>
    </row>
    <row r="24" spans="1:8" s="13" customFormat="1" ht="39" customHeight="1">
      <c r="A24" s="103"/>
      <c r="B24" s="113" t="s">
        <v>640</v>
      </c>
      <c r="C24" s="17" t="s">
        <v>413</v>
      </c>
      <c r="D24" s="18" t="s">
        <v>174</v>
      </c>
      <c r="E24" s="36">
        <v>1</v>
      </c>
      <c r="F24" s="33">
        <v>7000</v>
      </c>
      <c r="G24" s="33">
        <f t="shared" si="0"/>
        <v>7000</v>
      </c>
      <c r="H24" s="95">
        <f>SUM(G13:G24)</f>
        <v>49514.52</v>
      </c>
    </row>
    <row r="25" spans="1:8" s="13" customFormat="1" ht="15.75" customHeight="1">
      <c r="A25" s="103"/>
      <c r="B25" s="113"/>
      <c r="C25" s="17"/>
      <c r="D25" s="18"/>
      <c r="E25" s="36"/>
      <c r="F25" s="33"/>
      <c r="G25" s="33"/>
      <c r="H25" s="95"/>
    </row>
    <row r="26" spans="1:8" s="10" customFormat="1">
      <c r="A26" s="103"/>
      <c r="B26" s="114" t="s">
        <v>210</v>
      </c>
      <c r="C26" s="19" t="s">
        <v>190</v>
      </c>
      <c r="D26" s="20"/>
      <c r="E26" s="34"/>
      <c r="F26" s="34"/>
      <c r="G26" s="33"/>
      <c r="H26" s="95"/>
    </row>
    <row r="27" spans="1:8" s="13" customFormat="1">
      <c r="A27" s="103">
        <v>72238</v>
      </c>
      <c r="B27" s="113" t="s">
        <v>211</v>
      </c>
      <c r="C27" s="17" t="s">
        <v>374</v>
      </c>
      <c r="D27" s="18" t="s">
        <v>180</v>
      </c>
      <c r="E27" s="36">
        <v>400</v>
      </c>
      <c r="F27" s="33">
        <v>4.25</v>
      </c>
      <c r="G27" s="33">
        <f t="shared" si="0"/>
        <v>1700</v>
      </c>
      <c r="H27" s="95"/>
    </row>
    <row r="28" spans="1:8" s="13" customFormat="1">
      <c r="A28" s="103"/>
      <c r="B28" s="113" t="s">
        <v>217</v>
      </c>
      <c r="C28" s="17" t="s">
        <v>7</v>
      </c>
      <c r="D28" s="18" t="s">
        <v>174</v>
      </c>
      <c r="E28" s="36">
        <v>1</v>
      </c>
      <c r="F28" s="33">
        <v>200</v>
      </c>
      <c r="G28" s="33">
        <f t="shared" si="0"/>
        <v>200</v>
      </c>
      <c r="H28" s="95"/>
    </row>
    <row r="29" spans="1:8" s="13" customFormat="1">
      <c r="A29" s="103" t="s">
        <v>91</v>
      </c>
      <c r="B29" s="113" t="s">
        <v>218</v>
      </c>
      <c r="C29" s="17" t="s">
        <v>191</v>
      </c>
      <c r="D29" s="18" t="s">
        <v>192</v>
      </c>
      <c r="E29" s="36">
        <v>20</v>
      </c>
      <c r="F29" s="33">
        <v>3.99</v>
      </c>
      <c r="G29" s="33">
        <f t="shared" si="0"/>
        <v>79.800000000000011</v>
      </c>
      <c r="H29" s="95"/>
    </row>
    <row r="30" spans="1:8" s="13" customFormat="1">
      <c r="A30" s="103" t="s">
        <v>643</v>
      </c>
      <c r="B30" s="113" t="s">
        <v>236</v>
      </c>
      <c r="C30" s="17" t="s">
        <v>6</v>
      </c>
      <c r="D30" s="18" t="s">
        <v>259</v>
      </c>
      <c r="E30" s="36">
        <v>20</v>
      </c>
      <c r="F30" s="33">
        <v>11.97</v>
      </c>
      <c r="G30" s="33">
        <f t="shared" si="0"/>
        <v>239.4</v>
      </c>
      <c r="H30" s="95"/>
    </row>
    <row r="31" spans="1:8" s="13" customFormat="1">
      <c r="A31" s="103" t="s">
        <v>642</v>
      </c>
      <c r="B31" s="113" t="s">
        <v>237</v>
      </c>
      <c r="C31" s="17" t="s">
        <v>85</v>
      </c>
      <c r="D31" s="18" t="s">
        <v>272</v>
      </c>
      <c r="E31" s="36">
        <v>1</v>
      </c>
      <c r="F31" s="33">
        <v>46.53</v>
      </c>
      <c r="G31" s="33">
        <f t="shared" si="0"/>
        <v>46.53</v>
      </c>
      <c r="H31" s="95"/>
    </row>
    <row r="32" spans="1:8" s="13" customFormat="1">
      <c r="A32" s="103" t="s">
        <v>644</v>
      </c>
      <c r="B32" s="113" t="s">
        <v>238</v>
      </c>
      <c r="C32" s="17" t="s">
        <v>368</v>
      </c>
      <c r="D32" s="18" t="s">
        <v>259</v>
      </c>
      <c r="E32" s="36">
        <v>500</v>
      </c>
      <c r="F32" s="33">
        <v>0.64</v>
      </c>
      <c r="G32" s="33">
        <f t="shared" si="0"/>
        <v>320</v>
      </c>
      <c r="H32" s="95"/>
    </row>
    <row r="33" spans="1:8" s="13" customFormat="1">
      <c r="A33" s="103"/>
      <c r="B33" s="113" t="s">
        <v>239</v>
      </c>
      <c r="C33" s="17" t="s">
        <v>389</v>
      </c>
      <c r="D33" s="18" t="s">
        <v>259</v>
      </c>
      <c r="E33" s="36">
        <v>12</v>
      </c>
      <c r="F33" s="33">
        <v>5</v>
      </c>
      <c r="G33" s="33">
        <f t="shared" si="0"/>
        <v>60</v>
      </c>
      <c r="H33" s="95"/>
    </row>
    <row r="34" spans="1:8" s="13" customFormat="1">
      <c r="A34" s="103" t="s">
        <v>646</v>
      </c>
      <c r="B34" s="113" t="s">
        <v>240</v>
      </c>
      <c r="C34" s="17" t="s">
        <v>645</v>
      </c>
      <c r="D34" s="18" t="s">
        <v>272</v>
      </c>
      <c r="E34" s="36">
        <v>100</v>
      </c>
      <c r="F34" s="33">
        <v>5.48</v>
      </c>
      <c r="G34" s="33">
        <f t="shared" si="0"/>
        <v>548</v>
      </c>
      <c r="H34" s="95">
        <f>SUM(G27:G34)</f>
        <v>3193.73</v>
      </c>
    </row>
    <row r="35" spans="1:8" s="13" customFormat="1">
      <c r="A35" s="103"/>
      <c r="B35" s="113"/>
      <c r="C35" s="17"/>
      <c r="D35" s="18"/>
      <c r="E35" s="36"/>
      <c r="F35" s="33"/>
      <c r="G35" s="33"/>
      <c r="H35" s="95"/>
    </row>
    <row r="36" spans="1:8" s="13" customFormat="1">
      <c r="A36" s="103"/>
      <c r="B36" s="114" t="s">
        <v>212</v>
      </c>
      <c r="C36" s="19" t="s">
        <v>626</v>
      </c>
      <c r="D36" s="18"/>
      <c r="E36" s="36"/>
      <c r="F36" s="33"/>
      <c r="G36" s="33"/>
      <c r="H36" s="95"/>
    </row>
    <row r="37" spans="1:8" s="13" customFormat="1">
      <c r="A37" s="103"/>
      <c r="B37" s="114" t="s">
        <v>213</v>
      </c>
      <c r="C37" s="19" t="s">
        <v>402</v>
      </c>
      <c r="D37" s="18"/>
      <c r="E37" s="36"/>
      <c r="F37" s="33"/>
      <c r="G37" s="33"/>
      <c r="H37" s="95"/>
    </row>
    <row r="38" spans="1:8" s="13" customFormat="1">
      <c r="A38" s="103">
        <v>72819</v>
      </c>
      <c r="B38" s="113" t="s">
        <v>403</v>
      </c>
      <c r="C38" s="145" t="s">
        <v>647</v>
      </c>
      <c r="D38" s="146" t="s">
        <v>175</v>
      </c>
      <c r="E38" s="36">
        <v>22</v>
      </c>
      <c r="F38" s="33">
        <v>74.52</v>
      </c>
      <c r="G38" s="33">
        <f t="shared" si="0"/>
        <v>1639.4399999999998</v>
      </c>
      <c r="H38" s="95"/>
    </row>
    <row r="39" spans="1:8" s="13" customFormat="1">
      <c r="A39" s="103">
        <v>5651</v>
      </c>
      <c r="B39" s="113" t="s">
        <v>404</v>
      </c>
      <c r="C39" s="145" t="s">
        <v>648</v>
      </c>
      <c r="D39" s="146" t="s">
        <v>259</v>
      </c>
      <c r="E39" s="36">
        <v>60</v>
      </c>
      <c r="F39" s="33">
        <v>40.450000000000003</v>
      </c>
      <c r="G39" s="33">
        <f t="shared" si="0"/>
        <v>2427</v>
      </c>
      <c r="H39" s="95"/>
    </row>
    <row r="40" spans="1:8" s="13" customFormat="1">
      <c r="A40" s="103" t="s">
        <v>652</v>
      </c>
      <c r="B40" s="113" t="s">
        <v>405</v>
      </c>
      <c r="C40" s="145" t="s">
        <v>649</v>
      </c>
      <c r="D40" s="146" t="s">
        <v>653</v>
      </c>
      <c r="E40" s="36">
        <v>350</v>
      </c>
      <c r="F40" s="33">
        <v>6.57</v>
      </c>
      <c r="G40" s="33">
        <f t="shared" si="0"/>
        <v>2299.5</v>
      </c>
      <c r="H40" s="95"/>
    </row>
    <row r="41" spans="1:8" s="13" customFormat="1">
      <c r="A41" s="103">
        <v>5619</v>
      </c>
      <c r="B41" s="113" t="s">
        <v>406</v>
      </c>
      <c r="C41" s="145" t="s">
        <v>654</v>
      </c>
      <c r="D41" s="146" t="s">
        <v>272</v>
      </c>
      <c r="E41" s="36">
        <v>7</v>
      </c>
      <c r="F41" s="33">
        <v>542.78</v>
      </c>
      <c r="G41" s="33">
        <f t="shared" ref="G41" si="1">SUM(E41*F41)</f>
        <v>3799.46</v>
      </c>
      <c r="H41" s="95"/>
    </row>
    <row r="42" spans="1:8" s="13" customFormat="1">
      <c r="A42" s="103" t="s">
        <v>570</v>
      </c>
      <c r="B42" s="113" t="s">
        <v>407</v>
      </c>
      <c r="C42" s="145" t="s">
        <v>375</v>
      </c>
      <c r="D42" s="146" t="s">
        <v>272</v>
      </c>
      <c r="E42" s="36">
        <v>7</v>
      </c>
      <c r="F42" s="33">
        <v>15.95</v>
      </c>
      <c r="G42" s="33">
        <f t="shared" si="0"/>
        <v>111.64999999999999</v>
      </c>
      <c r="H42" s="95"/>
    </row>
    <row r="43" spans="1:8" s="13" customFormat="1">
      <c r="A43" s="103">
        <v>5719</v>
      </c>
      <c r="B43" s="113" t="s">
        <v>655</v>
      </c>
      <c r="C43" s="145" t="s">
        <v>376</v>
      </c>
      <c r="D43" s="146" t="s">
        <v>272</v>
      </c>
      <c r="E43" s="36">
        <v>1.5</v>
      </c>
      <c r="F43" s="33">
        <v>30.69</v>
      </c>
      <c r="G43" s="33">
        <f t="shared" si="0"/>
        <v>46.035000000000004</v>
      </c>
      <c r="H43" s="95">
        <f>SUM(G38:G43)</f>
        <v>10323.084999999999</v>
      </c>
    </row>
    <row r="44" spans="1:8" s="13" customFormat="1">
      <c r="A44" s="103"/>
      <c r="B44" s="113"/>
      <c r="C44" s="145"/>
      <c r="D44" s="146"/>
      <c r="E44" s="36"/>
      <c r="F44" s="33"/>
      <c r="G44" s="33"/>
      <c r="H44" s="95"/>
    </row>
    <row r="45" spans="1:8" s="13" customFormat="1">
      <c r="A45" s="103"/>
      <c r="B45" s="114" t="s">
        <v>214</v>
      </c>
      <c r="C45" s="147" t="s">
        <v>408</v>
      </c>
      <c r="D45" s="146"/>
      <c r="E45" s="36"/>
      <c r="F45" s="33"/>
      <c r="G45" s="33"/>
      <c r="H45" s="95"/>
    </row>
    <row r="46" spans="1:8" s="13" customFormat="1">
      <c r="A46" s="103">
        <v>72819</v>
      </c>
      <c r="B46" s="113" t="s">
        <v>409</v>
      </c>
      <c r="C46" s="145" t="s">
        <v>647</v>
      </c>
      <c r="D46" s="146" t="s">
        <v>175</v>
      </c>
      <c r="E46" s="36">
        <v>8</v>
      </c>
      <c r="F46" s="33">
        <v>74.52</v>
      </c>
      <c r="G46" s="33">
        <f t="shared" si="0"/>
        <v>596.16</v>
      </c>
      <c r="H46" s="95"/>
    </row>
    <row r="47" spans="1:8" s="13" customFormat="1">
      <c r="A47" s="103">
        <v>5651</v>
      </c>
      <c r="B47" s="113" t="s">
        <v>410</v>
      </c>
      <c r="C47" s="145" t="s">
        <v>648</v>
      </c>
      <c r="D47" s="146" t="s">
        <v>259</v>
      </c>
      <c r="E47" s="36">
        <v>16</v>
      </c>
      <c r="F47" s="33">
        <v>40.450000000000003</v>
      </c>
      <c r="G47" s="33">
        <f t="shared" si="0"/>
        <v>647.20000000000005</v>
      </c>
      <c r="H47" s="95"/>
    </row>
    <row r="48" spans="1:8" s="13" customFormat="1">
      <c r="A48" s="103" t="s">
        <v>652</v>
      </c>
      <c r="B48" s="113" t="s">
        <v>411</v>
      </c>
      <c r="C48" s="145" t="s">
        <v>649</v>
      </c>
      <c r="D48" s="146" t="s">
        <v>653</v>
      </c>
      <c r="E48" s="36">
        <v>120</v>
      </c>
      <c r="F48" s="33">
        <v>6.57</v>
      </c>
      <c r="G48" s="33">
        <f t="shared" si="0"/>
        <v>788.40000000000009</v>
      </c>
      <c r="H48" s="95"/>
    </row>
    <row r="49" spans="1:8" s="13" customFormat="1">
      <c r="A49" s="103">
        <v>5619</v>
      </c>
      <c r="B49" s="113" t="s">
        <v>412</v>
      </c>
      <c r="C49" s="145" t="s">
        <v>654</v>
      </c>
      <c r="D49" s="146" t="s">
        <v>272</v>
      </c>
      <c r="E49" s="36">
        <v>2</v>
      </c>
      <c r="F49" s="33">
        <v>542.78</v>
      </c>
      <c r="G49" s="33">
        <f t="shared" si="0"/>
        <v>1085.56</v>
      </c>
      <c r="H49" s="95"/>
    </row>
    <row r="50" spans="1:8" s="13" customFormat="1">
      <c r="A50" s="103" t="s">
        <v>570</v>
      </c>
      <c r="B50" s="113" t="s">
        <v>650</v>
      </c>
      <c r="C50" s="145" t="s">
        <v>375</v>
      </c>
      <c r="D50" s="146" t="s">
        <v>272</v>
      </c>
      <c r="E50" s="36">
        <v>3</v>
      </c>
      <c r="F50" s="33">
        <v>15.95</v>
      </c>
      <c r="G50" s="33">
        <f t="shared" si="0"/>
        <v>47.849999999999994</v>
      </c>
      <c r="H50" s="95"/>
    </row>
    <row r="51" spans="1:8" s="13" customFormat="1">
      <c r="A51" s="103">
        <v>5719</v>
      </c>
      <c r="B51" s="113" t="s">
        <v>651</v>
      </c>
      <c r="C51" s="145" t="s">
        <v>376</v>
      </c>
      <c r="D51" s="146" t="s">
        <v>272</v>
      </c>
      <c r="E51" s="36">
        <v>1</v>
      </c>
      <c r="F51" s="33">
        <v>30.69</v>
      </c>
      <c r="G51" s="33">
        <f t="shared" si="0"/>
        <v>30.69</v>
      </c>
      <c r="H51" s="95">
        <f t="shared" ref="H51" si="2">SUM(G46:G51)</f>
        <v>3195.86</v>
      </c>
    </row>
    <row r="52" spans="1:8" s="13" customFormat="1">
      <c r="A52" s="103"/>
      <c r="B52" s="113"/>
      <c r="C52" s="145"/>
      <c r="D52" s="146"/>
      <c r="E52" s="36"/>
      <c r="F52" s="33"/>
      <c r="G52" s="33"/>
      <c r="H52" s="95"/>
    </row>
    <row r="53" spans="1:8" s="13" customFormat="1">
      <c r="A53" s="103"/>
      <c r="B53" s="114" t="s">
        <v>215</v>
      </c>
      <c r="C53" s="147" t="s">
        <v>635</v>
      </c>
      <c r="D53" s="146"/>
      <c r="E53" s="36"/>
      <c r="F53" s="33"/>
      <c r="G53" s="33"/>
      <c r="H53" s="95"/>
    </row>
    <row r="54" spans="1:8" s="13" customFormat="1">
      <c r="A54" s="103" t="s">
        <v>415</v>
      </c>
      <c r="B54" s="113" t="s">
        <v>416</v>
      </c>
      <c r="C54" s="145" t="s">
        <v>414</v>
      </c>
      <c r="D54" s="146" t="s">
        <v>175</v>
      </c>
      <c r="E54" s="36">
        <v>38</v>
      </c>
      <c r="F54" s="33">
        <v>81.010000000000005</v>
      </c>
      <c r="G54" s="33">
        <f t="shared" si="0"/>
        <v>3078.38</v>
      </c>
      <c r="H54" s="95"/>
    </row>
    <row r="55" spans="1:8" s="13" customFormat="1">
      <c r="A55" s="103">
        <v>72081</v>
      </c>
      <c r="B55" s="113" t="s">
        <v>417</v>
      </c>
      <c r="C55" s="145" t="s">
        <v>636</v>
      </c>
      <c r="D55" s="146" t="s">
        <v>259</v>
      </c>
      <c r="E55" s="36">
        <v>60</v>
      </c>
      <c r="F55" s="33">
        <v>48.13</v>
      </c>
      <c r="G55" s="33">
        <f t="shared" si="0"/>
        <v>2887.8</v>
      </c>
      <c r="H55" s="95"/>
    </row>
    <row r="56" spans="1:8" s="13" customFormat="1">
      <c r="A56" s="103" t="s">
        <v>637</v>
      </c>
      <c r="B56" s="113" t="s">
        <v>418</v>
      </c>
      <c r="C56" s="145" t="s">
        <v>638</v>
      </c>
      <c r="D56" s="146" t="s">
        <v>259</v>
      </c>
      <c r="E56" s="36">
        <v>60</v>
      </c>
      <c r="F56" s="33">
        <v>22.71</v>
      </c>
      <c r="G56" s="33">
        <f t="shared" si="0"/>
        <v>1362.6000000000001</v>
      </c>
      <c r="H56" s="95">
        <f>SUM(G54:G56)</f>
        <v>7328.7800000000007</v>
      </c>
    </row>
    <row r="57" spans="1:8" s="13" customFormat="1">
      <c r="A57" s="103"/>
      <c r="B57" s="113"/>
      <c r="C57" s="145"/>
      <c r="D57" s="146"/>
      <c r="E57" s="36"/>
      <c r="F57" s="33"/>
      <c r="G57" s="33"/>
      <c r="H57" s="95"/>
    </row>
    <row r="58" spans="1:8" s="13" customFormat="1">
      <c r="A58" s="103"/>
      <c r="B58" s="114" t="s">
        <v>216</v>
      </c>
      <c r="C58" s="147" t="s">
        <v>627</v>
      </c>
      <c r="D58" s="146"/>
      <c r="E58" s="36"/>
      <c r="F58" s="33"/>
      <c r="G58" s="33"/>
      <c r="H58" s="95"/>
    </row>
    <row r="59" spans="1:8" s="13" customFormat="1">
      <c r="A59" s="103">
        <v>72819</v>
      </c>
      <c r="B59" s="113" t="s">
        <v>628</v>
      </c>
      <c r="C59" s="145" t="s">
        <v>647</v>
      </c>
      <c r="D59" s="146" t="s">
        <v>175</v>
      </c>
      <c r="E59" s="36">
        <v>18</v>
      </c>
      <c r="F59" s="33">
        <v>74.52</v>
      </c>
      <c r="G59" s="33">
        <f t="shared" ref="G59" si="3">SUM(E59*F59)</f>
        <v>1341.36</v>
      </c>
      <c r="H59" s="95"/>
    </row>
    <row r="60" spans="1:8" s="13" customFormat="1">
      <c r="A60" s="103">
        <v>5651</v>
      </c>
      <c r="B60" s="113" t="s">
        <v>629</v>
      </c>
      <c r="C60" s="145" t="s">
        <v>648</v>
      </c>
      <c r="D60" s="146" t="s">
        <v>259</v>
      </c>
      <c r="E60" s="36">
        <v>16</v>
      </c>
      <c r="F60" s="33">
        <v>40.450000000000003</v>
      </c>
      <c r="G60" s="33">
        <f t="shared" si="0"/>
        <v>647.20000000000005</v>
      </c>
      <c r="H60" s="95"/>
    </row>
    <row r="61" spans="1:8" s="13" customFormat="1">
      <c r="A61" s="103" t="s">
        <v>652</v>
      </c>
      <c r="B61" s="113" t="s">
        <v>630</v>
      </c>
      <c r="C61" s="145" t="s">
        <v>649</v>
      </c>
      <c r="D61" s="146" t="s">
        <v>653</v>
      </c>
      <c r="E61" s="36">
        <v>100</v>
      </c>
      <c r="F61" s="33">
        <v>6.57</v>
      </c>
      <c r="G61" s="33">
        <f t="shared" si="0"/>
        <v>657</v>
      </c>
      <c r="H61" s="95"/>
    </row>
    <row r="62" spans="1:8" s="13" customFormat="1">
      <c r="A62" s="103">
        <v>5619</v>
      </c>
      <c r="B62" s="113" t="s">
        <v>631</v>
      </c>
      <c r="C62" s="145" t="s">
        <v>743</v>
      </c>
      <c r="D62" s="146" t="s">
        <v>272</v>
      </c>
      <c r="E62" s="36">
        <v>2.2000000000000002</v>
      </c>
      <c r="F62" s="33">
        <v>542.78</v>
      </c>
      <c r="G62" s="33">
        <f t="shared" ref="G62" si="4">SUM(E62*F62)</f>
        <v>1194.116</v>
      </c>
      <c r="H62" s="95"/>
    </row>
    <row r="63" spans="1:8" s="13" customFormat="1">
      <c r="A63" s="103" t="s">
        <v>570</v>
      </c>
      <c r="B63" s="113" t="s">
        <v>632</v>
      </c>
      <c r="C63" s="145" t="s">
        <v>375</v>
      </c>
      <c r="D63" s="146" t="s">
        <v>272</v>
      </c>
      <c r="E63" s="36">
        <v>1.5</v>
      </c>
      <c r="F63" s="33">
        <v>15.95</v>
      </c>
      <c r="G63" s="33">
        <f t="shared" si="0"/>
        <v>23.924999999999997</v>
      </c>
      <c r="H63" s="95"/>
    </row>
    <row r="64" spans="1:8" s="13" customFormat="1">
      <c r="A64" s="103">
        <v>5719</v>
      </c>
      <c r="B64" s="113" t="s">
        <v>634</v>
      </c>
      <c r="C64" s="145" t="s">
        <v>376</v>
      </c>
      <c r="D64" s="146" t="s">
        <v>272</v>
      </c>
      <c r="E64" s="36">
        <v>0.5</v>
      </c>
      <c r="F64" s="33">
        <v>30.69</v>
      </c>
      <c r="G64" s="33">
        <f t="shared" si="0"/>
        <v>15.345000000000001</v>
      </c>
      <c r="H64" s="95"/>
    </row>
    <row r="65" spans="1:8" s="13" customFormat="1">
      <c r="A65" s="103"/>
      <c r="B65" s="113" t="s">
        <v>656</v>
      </c>
      <c r="C65" s="145" t="s">
        <v>699</v>
      </c>
      <c r="D65" s="146" t="s">
        <v>260</v>
      </c>
      <c r="E65" s="36">
        <v>14</v>
      </c>
      <c r="F65" s="33">
        <v>45</v>
      </c>
      <c r="G65" s="33">
        <f t="shared" si="0"/>
        <v>630</v>
      </c>
      <c r="H65" s="95"/>
    </row>
    <row r="66" spans="1:8" s="13" customFormat="1">
      <c r="A66" s="103"/>
      <c r="B66" s="113" t="s">
        <v>657</v>
      </c>
      <c r="C66" s="145" t="s">
        <v>660</v>
      </c>
      <c r="D66" s="146" t="s">
        <v>175</v>
      </c>
      <c r="E66" s="36">
        <v>500</v>
      </c>
      <c r="F66" s="33">
        <v>0.6</v>
      </c>
      <c r="G66" s="33">
        <f t="shared" si="0"/>
        <v>300</v>
      </c>
      <c r="H66" s="95"/>
    </row>
    <row r="67" spans="1:8" s="13" customFormat="1">
      <c r="A67" s="103"/>
      <c r="B67" s="113" t="s">
        <v>698</v>
      </c>
      <c r="C67" s="145" t="s">
        <v>633</v>
      </c>
      <c r="D67" s="146" t="s">
        <v>260</v>
      </c>
      <c r="E67" s="36">
        <v>33</v>
      </c>
      <c r="F67" s="33">
        <v>5</v>
      </c>
      <c r="G67" s="33">
        <f t="shared" si="0"/>
        <v>165</v>
      </c>
      <c r="H67" s="95">
        <f>SUM(G59:G67)</f>
        <v>4973.9459999999999</v>
      </c>
    </row>
    <row r="68" spans="1:8" s="13" customFormat="1">
      <c r="A68" s="103"/>
      <c r="B68" s="113"/>
      <c r="C68" s="145"/>
      <c r="D68" s="146"/>
      <c r="E68" s="36"/>
      <c r="F68" s="33"/>
      <c r="G68" s="33"/>
      <c r="H68" s="95"/>
    </row>
    <row r="69" spans="1:8" s="10" customFormat="1">
      <c r="A69" s="103"/>
      <c r="B69" s="114" t="s">
        <v>219</v>
      </c>
      <c r="C69" s="19" t="s">
        <v>281</v>
      </c>
      <c r="D69" s="18"/>
      <c r="E69" s="36"/>
      <c r="F69" s="33"/>
      <c r="G69" s="33"/>
      <c r="H69" s="95"/>
    </row>
    <row r="70" spans="1:8" s="13" customFormat="1">
      <c r="A70" s="103" t="s">
        <v>137</v>
      </c>
      <c r="B70" s="113" t="s">
        <v>220</v>
      </c>
      <c r="C70" s="17" t="s">
        <v>194</v>
      </c>
      <c r="D70" s="18" t="s">
        <v>192</v>
      </c>
      <c r="E70" s="36">
        <v>190</v>
      </c>
      <c r="F70" s="33">
        <v>36.520000000000003</v>
      </c>
      <c r="G70" s="33">
        <f t="shared" si="0"/>
        <v>6938.8</v>
      </c>
      <c r="H70" s="95"/>
    </row>
    <row r="71" spans="1:8" s="13" customFormat="1" ht="25.5">
      <c r="A71" s="103" t="s">
        <v>138</v>
      </c>
      <c r="B71" s="113" t="s">
        <v>221</v>
      </c>
      <c r="C71" s="40" t="s">
        <v>55</v>
      </c>
      <c r="D71" s="18" t="s">
        <v>192</v>
      </c>
      <c r="E71" s="36">
        <v>30</v>
      </c>
      <c r="F71" s="33">
        <v>102.74</v>
      </c>
      <c r="G71" s="33">
        <f t="shared" si="0"/>
        <v>3082.2</v>
      </c>
      <c r="H71" s="95"/>
    </row>
    <row r="72" spans="1:8" s="13" customFormat="1" ht="25.5">
      <c r="A72" s="103" t="s">
        <v>139</v>
      </c>
      <c r="B72" s="113" t="s">
        <v>222</v>
      </c>
      <c r="C72" s="40" t="s">
        <v>86</v>
      </c>
      <c r="D72" s="18" t="s">
        <v>192</v>
      </c>
      <c r="E72" s="36">
        <v>320</v>
      </c>
      <c r="F72" s="33">
        <v>113.61</v>
      </c>
      <c r="G72" s="33">
        <f t="shared" si="0"/>
        <v>36355.199999999997</v>
      </c>
      <c r="H72" s="95"/>
    </row>
    <row r="73" spans="1:8" s="13" customFormat="1" ht="38.25">
      <c r="A73" s="103" t="s">
        <v>343</v>
      </c>
      <c r="B73" s="113" t="s">
        <v>241</v>
      </c>
      <c r="C73" s="40" t="s">
        <v>352</v>
      </c>
      <c r="D73" s="18" t="s">
        <v>259</v>
      </c>
      <c r="E73" s="36">
        <v>94</v>
      </c>
      <c r="F73" s="33">
        <v>244.01</v>
      </c>
      <c r="G73" s="33">
        <f t="shared" si="0"/>
        <v>22936.94</v>
      </c>
      <c r="H73" s="95"/>
    </row>
    <row r="74" spans="1:8" s="13" customFormat="1">
      <c r="A74" s="150" t="s">
        <v>344</v>
      </c>
      <c r="B74" s="113" t="s">
        <v>377</v>
      </c>
      <c r="C74" s="17" t="s">
        <v>345</v>
      </c>
      <c r="D74" s="18" t="s">
        <v>178</v>
      </c>
      <c r="E74" s="36">
        <v>20</v>
      </c>
      <c r="F74" s="33">
        <v>47.39</v>
      </c>
      <c r="G74" s="33">
        <f t="shared" si="0"/>
        <v>947.8</v>
      </c>
      <c r="H74" s="95"/>
    </row>
    <row r="75" spans="1:8" s="13" customFormat="1">
      <c r="A75" s="103"/>
      <c r="B75" s="113" t="s">
        <v>378</v>
      </c>
      <c r="C75" s="17" t="s">
        <v>390</v>
      </c>
      <c r="D75" s="18" t="s">
        <v>180</v>
      </c>
      <c r="E75" s="36">
        <v>2</v>
      </c>
      <c r="F75" s="33">
        <v>55</v>
      </c>
      <c r="G75" s="33">
        <f t="shared" si="0"/>
        <v>110</v>
      </c>
      <c r="H75" s="95"/>
    </row>
    <row r="76" spans="1:8" s="13" customFormat="1" ht="25.5">
      <c r="A76" s="103" t="s">
        <v>99</v>
      </c>
      <c r="B76" s="113" t="s">
        <v>379</v>
      </c>
      <c r="C76" s="17" t="s">
        <v>58</v>
      </c>
      <c r="D76" s="18" t="s">
        <v>180</v>
      </c>
      <c r="E76" s="36">
        <v>8</v>
      </c>
      <c r="F76" s="33">
        <v>369.47</v>
      </c>
      <c r="G76" s="33">
        <f t="shared" si="0"/>
        <v>2955.76</v>
      </c>
      <c r="H76" s="95"/>
    </row>
    <row r="77" spans="1:8" s="13" customFormat="1" ht="25.5">
      <c r="A77" s="103" t="s">
        <v>672</v>
      </c>
      <c r="B77" s="113" t="s">
        <v>380</v>
      </c>
      <c r="C77" s="17" t="s">
        <v>332</v>
      </c>
      <c r="D77" s="18" t="s">
        <v>180</v>
      </c>
      <c r="E77" s="36">
        <v>1</v>
      </c>
      <c r="F77" s="33">
        <v>398.86</v>
      </c>
      <c r="G77" s="33">
        <f t="shared" si="0"/>
        <v>398.86</v>
      </c>
      <c r="H77" s="95"/>
    </row>
    <row r="78" spans="1:8" s="13" customFormat="1">
      <c r="A78" s="103" t="s">
        <v>351</v>
      </c>
      <c r="B78" s="113" t="s">
        <v>381</v>
      </c>
      <c r="C78" s="17" t="s">
        <v>333</v>
      </c>
      <c r="D78" s="18" t="s">
        <v>180</v>
      </c>
      <c r="E78" s="36">
        <v>8</v>
      </c>
      <c r="F78" s="33">
        <v>249.22</v>
      </c>
      <c r="G78" s="33">
        <f t="shared" si="0"/>
        <v>1993.76</v>
      </c>
      <c r="H78" s="95"/>
    </row>
    <row r="79" spans="1:8" s="13" customFormat="1">
      <c r="A79" s="103" t="s">
        <v>344</v>
      </c>
      <c r="B79" s="113" t="s">
        <v>382</v>
      </c>
      <c r="C79" s="17" t="s">
        <v>100</v>
      </c>
      <c r="D79" s="18" t="s">
        <v>180</v>
      </c>
      <c r="E79" s="36">
        <v>16</v>
      </c>
      <c r="F79" s="33">
        <v>47.39</v>
      </c>
      <c r="G79" s="33">
        <f t="shared" si="0"/>
        <v>758.24</v>
      </c>
      <c r="H79" s="95"/>
    </row>
    <row r="80" spans="1:8" s="13" customFormat="1">
      <c r="A80" s="103" t="s">
        <v>101</v>
      </c>
      <c r="B80" s="113" t="s">
        <v>383</v>
      </c>
      <c r="C80" s="17" t="s">
        <v>346</v>
      </c>
      <c r="D80" s="18" t="s">
        <v>180</v>
      </c>
      <c r="E80" s="36">
        <v>8</v>
      </c>
      <c r="F80" s="33">
        <v>25.23</v>
      </c>
      <c r="G80" s="33">
        <f t="shared" si="0"/>
        <v>201.84</v>
      </c>
      <c r="H80" s="95"/>
    </row>
    <row r="81" spans="1:8" s="13" customFormat="1" ht="25.5">
      <c r="A81" s="103" t="s">
        <v>59</v>
      </c>
      <c r="B81" s="113" t="s">
        <v>384</v>
      </c>
      <c r="C81" s="17" t="s">
        <v>387</v>
      </c>
      <c r="D81" s="18" t="s">
        <v>175</v>
      </c>
      <c r="E81" s="36">
        <v>2</v>
      </c>
      <c r="F81" s="33">
        <v>347.36</v>
      </c>
      <c r="G81" s="33">
        <f t="shared" si="0"/>
        <v>694.72</v>
      </c>
      <c r="H81" s="95"/>
    </row>
    <row r="82" spans="1:8" s="13" customFormat="1" ht="25.5">
      <c r="A82" s="103" t="s">
        <v>753</v>
      </c>
      <c r="B82" s="113" t="s">
        <v>385</v>
      </c>
      <c r="C82" s="17" t="s">
        <v>754</v>
      </c>
      <c r="D82" s="18" t="s">
        <v>259</v>
      </c>
      <c r="E82" s="36">
        <v>18</v>
      </c>
      <c r="F82" s="33">
        <v>102.74</v>
      </c>
      <c r="G82" s="33">
        <f t="shared" si="0"/>
        <v>1849.32</v>
      </c>
      <c r="H82" s="95"/>
    </row>
    <row r="83" spans="1:8" s="13" customFormat="1">
      <c r="A83" s="103">
        <v>72118</v>
      </c>
      <c r="B83" s="113" t="s">
        <v>386</v>
      </c>
      <c r="C83" s="17" t="s">
        <v>388</v>
      </c>
      <c r="D83" s="18" t="s">
        <v>259</v>
      </c>
      <c r="E83" s="36">
        <v>2</v>
      </c>
      <c r="F83" s="33">
        <v>165.45</v>
      </c>
      <c r="G83" s="33">
        <f t="shared" si="0"/>
        <v>330.9</v>
      </c>
      <c r="H83" s="95"/>
    </row>
    <row r="84" spans="1:8" s="13" customFormat="1">
      <c r="A84" s="103"/>
      <c r="B84" s="113" t="s">
        <v>391</v>
      </c>
      <c r="C84" s="17" t="s">
        <v>341</v>
      </c>
      <c r="D84" s="18" t="s">
        <v>180</v>
      </c>
      <c r="E84" s="36">
        <v>1</v>
      </c>
      <c r="F84" s="33">
        <v>250</v>
      </c>
      <c r="G84" s="33">
        <f t="shared" ref="G84:G153" si="5">SUM(E84*F84)</f>
        <v>250</v>
      </c>
      <c r="H84" s="95"/>
    </row>
    <row r="85" spans="1:8" s="13" customFormat="1">
      <c r="A85" s="103">
        <v>6104</v>
      </c>
      <c r="B85" s="113" t="s">
        <v>393</v>
      </c>
      <c r="C85" s="17" t="s">
        <v>700</v>
      </c>
      <c r="D85" s="18" t="s">
        <v>259</v>
      </c>
      <c r="E85" s="36">
        <v>2.6</v>
      </c>
      <c r="F85" s="33">
        <v>235.24</v>
      </c>
      <c r="G85" s="33">
        <f t="shared" si="5"/>
        <v>611.62400000000002</v>
      </c>
      <c r="H85" s="95"/>
    </row>
    <row r="86" spans="1:8" s="13" customFormat="1" ht="25.5">
      <c r="A86" s="103" t="s">
        <v>424</v>
      </c>
      <c r="B86" s="113" t="s">
        <v>419</v>
      </c>
      <c r="C86" s="17" t="s">
        <v>392</v>
      </c>
      <c r="D86" s="18" t="s">
        <v>259</v>
      </c>
      <c r="E86" s="36">
        <v>7.5</v>
      </c>
      <c r="F86" s="33">
        <v>277.01</v>
      </c>
      <c r="G86" s="33">
        <f t="shared" si="5"/>
        <v>2077.5749999999998</v>
      </c>
      <c r="H86" s="95"/>
    </row>
    <row r="87" spans="1:8" s="13" customFormat="1">
      <c r="A87" s="103">
        <v>72117</v>
      </c>
      <c r="B87" s="113" t="s">
        <v>421</v>
      </c>
      <c r="C87" s="17" t="s">
        <v>674</v>
      </c>
      <c r="D87" s="18" t="s">
        <v>259</v>
      </c>
      <c r="E87" s="36">
        <v>11</v>
      </c>
      <c r="F87" s="33">
        <v>113.97</v>
      </c>
      <c r="G87" s="33">
        <f t="shared" si="5"/>
        <v>1253.67</v>
      </c>
      <c r="H87" s="95"/>
    </row>
    <row r="88" spans="1:8" s="13" customFormat="1">
      <c r="A88" s="103" t="s">
        <v>420</v>
      </c>
      <c r="B88" s="113" t="s">
        <v>673</v>
      </c>
      <c r="C88" s="17" t="s">
        <v>701</v>
      </c>
      <c r="D88" s="18" t="s">
        <v>259</v>
      </c>
      <c r="E88" s="36">
        <v>65</v>
      </c>
      <c r="F88" s="33">
        <v>237.17</v>
      </c>
      <c r="G88" s="33">
        <f t="shared" si="5"/>
        <v>15416.05</v>
      </c>
      <c r="H88" s="95"/>
    </row>
    <row r="89" spans="1:8" s="13" customFormat="1">
      <c r="A89" s="103" t="s">
        <v>423</v>
      </c>
      <c r="B89" s="113" t="s">
        <v>752</v>
      </c>
      <c r="C89" s="17" t="s">
        <v>422</v>
      </c>
      <c r="D89" s="18" t="s">
        <v>175</v>
      </c>
      <c r="E89" s="36">
        <v>4</v>
      </c>
      <c r="F89" s="33">
        <v>46.12</v>
      </c>
      <c r="G89" s="33">
        <f t="shared" si="5"/>
        <v>184.48</v>
      </c>
      <c r="H89" s="95">
        <f>SUM(G70:G89)</f>
        <v>99347.738999999987</v>
      </c>
    </row>
    <row r="90" spans="1:8" s="13" customFormat="1">
      <c r="A90" s="103"/>
      <c r="B90" s="113"/>
      <c r="C90" s="17"/>
      <c r="D90" s="18"/>
      <c r="E90" s="36"/>
      <c r="F90" s="33"/>
      <c r="G90" s="33"/>
      <c r="H90" s="95"/>
    </row>
    <row r="91" spans="1:8" s="11" customFormat="1">
      <c r="A91" s="104"/>
      <c r="B91" s="114" t="s">
        <v>223</v>
      </c>
      <c r="C91" s="19" t="s">
        <v>196</v>
      </c>
      <c r="D91" s="20"/>
      <c r="E91" s="37"/>
      <c r="F91" s="34"/>
      <c r="G91" s="33"/>
      <c r="H91" s="95"/>
    </row>
    <row r="92" spans="1:8" s="14" customFormat="1">
      <c r="A92" s="103">
        <v>5974</v>
      </c>
      <c r="B92" s="113" t="s">
        <v>224</v>
      </c>
      <c r="C92" s="17" t="s">
        <v>142</v>
      </c>
      <c r="D92" s="18" t="s">
        <v>192</v>
      </c>
      <c r="E92" s="36">
        <v>380</v>
      </c>
      <c r="F92" s="33">
        <v>3.94</v>
      </c>
      <c r="G92" s="33">
        <f t="shared" si="5"/>
        <v>1497.2</v>
      </c>
      <c r="H92" s="95"/>
    </row>
    <row r="93" spans="1:8" s="14" customFormat="1">
      <c r="A93" s="103">
        <v>5978</v>
      </c>
      <c r="B93" s="113" t="s">
        <v>225</v>
      </c>
      <c r="C93" s="17" t="s">
        <v>197</v>
      </c>
      <c r="D93" s="18" t="s">
        <v>192</v>
      </c>
      <c r="E93" s="36">
        <v>380</v>
      </c>
      <c r="F93" s="33">
        <v>8.5</v>
      </c>
      <c r="G93" s="33">
        <f t="shared" si="5"/>
        <v>3230</v>
      </c>
      <c r="H93" s="95"/>
    </row>
    <row r="94" spans="1:8" s="14" customFormat="1">
      <c r="A94" s="103">
        <v>5995</v>
      </c>
      <c r="B94" s="113" t="s">
        <v>226</v>
      </c>
      <c r="C94" s="17" t="s">
        <v>198</v>
      </c>
      <c r="D94" s="18" t="s">
        <v>192</v>
      </c>
      <c r="E94" s="36">
        <v>200</v>
      </c>
      <c r="F94" s="33">
        <v>12.23</v>
      </c>
      <c r="G94" s="33">
        <f t="shared" si="5"/>
        <v>2446</v>
      </c>
      <c r="H94" s="95"/>
    </row>
    <row r="95" spans="1:8" s="14" customFormat="1" ht="25.5">
      <c r="A95" s="103" t="s">
        <v>143</v>
      </c>
      <c r="B95" s="113" t="s">
        <v>242</v>
      </c>
      <c r="C95" s="17" t="s">
        <v>702</v>
      </c>
      <c r="D95" s="18" t="s">
        <v>192</v>
      </c>
      <c r="E95" s="36">
        <v>205</v>
      </c>
      <c r="F95" s="33">
        <v>23.63</v>
      </c>
      <c r="G95" s="33">
        <f t="shared" si="5"/>
        <v>4844.1499999999996</v>
      </c>
      <c r="H95" s="95"/>
    </row>
    <row r="96" spans="1:8" s="14" customFormat="1">
      <c r="A96" s="103">
        <v>73499</v>
      </c>
      <c r="B96" s="113" t="s">
        <v>87</v>
      </c>
      <c r="C96" s="17" t="s">
        <v>725</v>
      </c>
      <c r="D96" s="18" t="s">
        <v>272</v>
      </c>
      <c r="E96" s="36">
        <v>0.2</v>
      </c>
      <c r="F96" s="33">
        <v>1342.54</v>
      </c>
      <c r="G96" s="33">
        <f t="shared" si="5"/>
        <v>268.50799999999998</v>
      </c>
      <c r="H96" s="95"/>
    </row>
    <row r="97" spans="1:8" s="14" customFormat="1">
      <c r="A97" s="103" t="s">
        <v>399</v>
      </c>
      <c r="B97" s="113" t="s">
        <v>726</v>
      </c>
      <c r="C97" s="17" t="s">
        <v>425</v>
      </c>
      <c r="D97" s="18" t="s">
        <v>175</v>
      </c>
      <c r="E97" s="36">
        <v>12</v>
      </c>
      <c r="F97" s="33">
        <v>61.9</v>
      </c>
      <c r="G97" s="33">
        <f t="shared" si="5"/>
        <v>742.8</v>
      </c>
      <c r="H97" s="95">
        <f>SUM(G92:G97)</f>
        <v>13028.657999999998</v>
      </c>
    </row>
    <row r="98" spans="1:8" s="11" customFormat="1">
      <c r="A98" s="103"/>
      <c r="B98" s="113"/>
      <c r="C98" s="17"/>
      <c r="D98" s="18"/>
      <c r="E98" s="36"/>
      <c r="F98" s="33"/>
      <c r="G98" s="33"/>
      <c r="H98" s="95"/>
    </row>
    <row r="99" spans="1:8" s="10" customFormat="1">
      <c r="A99" s="103"/>
      <c r="B99" s="115" t="s">
        <v>203</v>
      </c>
      <c r="C99" s="21" t="s">
        <v>200</v>
      </c>
      <c r="D99" s="22"/>
      <c r="E99" s="35"/>
      <c r="F99" s="35"/>
      <c r="G99" s="33"/>
      <c r="H99" s="95"/>
    </row>
    <row r="100" spans="1:8" s="13" customFormat="1" ht="25.5">
      <c r="A100" s="103">
        <v>72136</v>
      </c>
      <c r="B100" s="113" t="s">
        <v>204</v>
      </c>
      <c r="C100" s="17" t="s">
        <v>744</v>
      </c>
      <c r="D100" s="18" t="s">
        <v>192</v>
      </c>
      <c r="E100" s="36">
        <v>740</v>
      </c>
      <c r="F100" s="36">
        <v>53.11</v>
      </c>
      <c r="G100" s="33">
        <f t="shared" si="5"/>
        <v>39301.4</v>
      </c>
      <c r="H100" s="95"/>
    </row>
    <row r="101" spans="1:8" s="13" customFormat="1">
      <c r="A101" s="103" t="s">
        <v>397</v>
      </c>
      <c r="B101" s="113" t="s">
        <v>205</v>
      </c>
      <c r="C101" s="17" t="s">
        <v>396</v>
      </c>
      <c r="D101" s="18" t="s">
        <v>192</v>
      </c>
      <c r="E101" s="36">
        <v>121</v>
      </c>
      <c r="F101" s="36">
        <v>29.3</v>
      </c>
      <c r="G101" s="33">
        <f t="shared" si="5"/>
        <v>3545.3</v>
      </c>
      <c r="H101" s="95"/>
    </row>
    <row r="102" spans="1:8" s="13" customFormat="1">
      <c r="A102" s="103">
        <v>68333</v>
      </c>
      <c r="B102" s="113" t="s">
        <v>348</v>
      </c>
      <c r="C102" s="17" t="s">
        <v>331</v>
      </c>
      <c r="D102" s="18" t="s">
        <v>192</v>
      </c>
      <c r="E102" s="36">
        <v>20</v>
      </c>
      <c r="F102" s="36">
        <v>45.14</v>
      </c>
      <c r="G102" s="33">
        <f t="shared" si="5"/>
        <v>902.8</v>
      </c>
      <c r="H102" s="95"/>
    </row>
    <row r="103" spans="1:8" s="13" customFormat="1" ht="25.5">
      <c r="A103" s="103" t="s">
        <v>399</v>
      </c>
      <c r="B103" s="113" t="s">
        <v>394</v>
      </c>
      <c r="C103" s="17" t="s">
        <v>703</v>
      </c>
      <c r="D103" s="18" t="s">
        <v>175</v>
      </c>
      <c r="E103" s="36">
        <v>7.5</v>
      </c>
      <c r="F103" s="36">
        <v>61.9</v>
      </c>
      <c r="G103" s="33">
        <f t="shared" si="5"/>
        <v>464.25</v>
      </c>
      <c r="H103" s="95"/>
    </row>
    <row r="104" spans="1:8" s="13" customFormat="1">
      <c r="A104" s="103">
        <v>72961</v>
      </c>
      <c r="B104" s="113" t="s">
        <v>395</v>
      </c>
      <c r="C104" s="17" t="s">
        <v>749</v>
      </c>
      <c r="D104" s="18" t="s">
        <v>259</v>
      </c>
      <c r="E104" s="36">
        <v>180</v>
      </c>
      <c r="F104" s="36">
        <v>1.77</v>
      </c>
      <c r="G104" s="33">
        <f t="shared" si="5"/>
        <v>318.60000000000002</v>
      </c>
      <c r="H104" s="95"/>
    </row>
    <row r="105" spans="1:8" s="13" customFormat="1">
      <c r="A105" s="103">
        <v>73615</v>
      </c>
      <c r="B105" s="113" t="s">
        <v>401</v>
      </c>
      <c r="C105" s="17" t="s">
        <v>751</v>
      </c>
      <c r="D105" s="18" t="s">
        <v>272</v>
      </c>
      <c r="E105" s="163">
        <v>11</v>
      </c>
      <c r="F105" s="164">
        <v>79.81</v>
      </c>
      <c r="G105" s="164">
        <f t="shared" si="5"/>
        <v>877.91000000000008</v>
      </c>
      <c r="H105" s="95"/>
    </row>
    <row r="106" spans="1:8" s="13" customFormat="1" ht="25.5">
      <c r="A106" s="103"/>
      <c r="B106" s="113" t="s">
        <v>736</v>
      </c>
      <c r="C106" s="17" t="s">
        <v>740</v>
      </c>
      <c r="D106" s="18" t="s">
        <v>260</v>
      </c>
      <c r="E106" s="163">
        <v>7800</v>
      </c>
      <c r="F106" s="164">
        <v>1.1000000000000001</v>
      </c>
      <c r="G106" s="164">
        <f t="shared" si="5"/>
        <v>8580</v>
      </c>
      <c r="H106" s="95"/>
    </row>
    <row r="107" spans="1:8" s="13" customFormat="1">
      <c r="A107" s="103"/>
      <c r="B107" s="113" t="s">
        <v>737</v>
      </c>
      <c r="C107" s="17" t="s">
        <v>741</v>
      </c>
      <c r="D107" s="18" t="s">
        <v>259</v>
      </c>
      <c r="E107" s="163">
        <v>180</v>
      </c>
      <c r="F107" s="164">
        <v>12</v>
      </c>
      <c r="G107" s="164">
        <f t="shared" si="5"/>
        <v>2160</v>
      </c>
      <c r="H107" s="95"/>
    </row>
    <row r="108" spans="1:8" s="13" customFormat="1">
      <c r="A108" s="103" t="s">
        <v>739</v>
      </c>
      <c r="B108" s="113" t="s">
        <v>738</v>
      </c>
      <c r="C108" s="17" t="s">
        <v>748</v>
      </c>
      <c r="D108" s="18" t="s">
        <v>259</v>
      </c>
      <c r="E108" s="163">
        <v>400</v>
      </c>
      <c r="F108" s="164">
        <v>16.07</v>
      </c>
      <c r="G108" s="164">
        <f t="shared" si="5"/>
        <v>6428</v>
      </c>
      <c r="H108" s="95"/>
    </row>
    <row r="109" spans="1:8" s="13" customFormat="1">
      <c r="A109" s="103" t="s">
        <v>400</v>
      </c>
      <c r="B109" s="113" t="s">
        <v>750</v>
      </c>
      <c r="C109" s="17" t="s">
        <v>742</v>
      </c>
      <c r="D109" s="18" t="s">
        <v>175</v>
      </c>
      <c r="E109" s="36">
        <v>66</v>
      </c>
      <c r="F109" s="33">
        <v>63.93</v>
      </c>
      <c r="G109" s="33">
        <f t="shared" si="5"/>
        <v>4219.38</v>
      </c>
      <c r="H109" s="95">
        <f>SUM(G100:G109)</f>
        <v>66797.640000000014</v>
      </c>
    </row>
    <row r="110" spans="1:8" s="13" customFormat="1">
      <c r="A110" s="103"/>
      <c r="B110" s="113"/>
      <c r="C110" s="17"/>
      <c r="D110" s="18"/>
      <c r="E110" s="36"/>
      <c r="F110" s="33"/>
      <c r="G110" s="33"/>
      <c r="H110" s="95"/>
    </row>
    <row r="111" spans="1:8" s="10" customFormat="1">
      <c r="A111" s="103"/>
      <c r="B111" s="114" t="s">
        <v>206</v>
      </c>
      <c r="C111" s="19" t="s">
        <v>88</v>
      </c>
      <c r="D111" s="18"/>
      <c r="E111" s="36"/>
      <c r="F111" s="33"/>
      <c r="G111" s="33"/>
      <c r="H111" s="95"/>
    </row>
    <row r="112" spans="1:8" s="13" customFormat="1">
      <c r="A112" s="103">
        <v>41602</v>
      </c>
      <c r="B112" s="116" t="s">
        <v>208</v>
      </c>
      <c r="C112" s="17" t="s">
        <v>675</v>
      </c>
      <c r="D112" s="18" t="s">
        <v>192</v>
      </c>
      <c r="E112" s="36">
        <v>740</v>
      </c>
      <c r="F112" s="33">
        <v>14.03</v>
      </c>
      <c r="G112" s="33">
        <f t="shared" si="5"/>
        <v>10382.199999999999</v>
      </c>
      <c r="H112" s="95"/>
    </row>
    <row r="113" spans="1:8" s="13" customFormat="1">
      <c r="A113" s="103"/>
      <c r="B113" s="116" t="s">
        <v>9</v>
      </c>
      <c r="C113" s="17" t="s">
        <v>426</v>
      </c>
      <c r="D113" s="18" t="s">
        <v>175</v>
      </c>
      <c r="E113" s="36">
        <v>121</v>
      </c>
      <c r="F113" s="33">
        <v>2</v>
      </c>
      <c r="G113" s="33">
        <f t="shared" si="5"/>
        <v>242</v>
      </c>
      <c r="H113" s="95">
        <f>SUM(G112:G113)</f>
        <v>10624.199999999999</v>
      </c>
    </row>
    <row r="114" spans="1:8" s="13" customFormat="1">
      <c r="A114" s="103"/>
      <c r="B114" s="116"/>
      <c r="C114" s="17"/>
      <c r="D114" s="18"/>
      <c r="E114" s="36"/>
      <c r="F114" s="33"/>
      <c r="G114" s="33"/>
      <c r="H114" s="95"/>
    </row>
    <row r="115" spans="1:8" s="10" customFormat="1">
      <c r="A115" s="103"/>
      <c r="B115" s="117" t="s">
        <v>227</v>
      </c>
      <c r="C115" s="19" t="s">
        <v>202</v>
      </c>
      <c r="D115" s="18"/>
      <c r="E115" s="36"/>
      <c r="F115" s="33"/>
      <c r="G115" s="33"/>
      <c r="H115" s="95"/>
    </row>
    <row r="116" spans="1:8" s="13" customFormat="1">
      <c r="A116" s="103" t="s">
        <v>141</v>
      </c>
      <c r="B116" s="116" t="s">
        <v>228</v>
      </c>
      <c r="C116" s="17" t="s">
        <v>427</v>
      </c>
      <c r="D116" s="18" t="s">
        <v>192</v>
      </c>
      <c r="E116" s="36">
        <v>180</v>
      </c>
      <c r="F116" s="33">
        <v>6.02</v>
      </c>
      <c r="G116" s="33">
        <f t="shared" si="5"/>
        <v>1083.5999999999999</v>
      </c>
      <c r="H116" s="95"/>
    </row>
    <row r="117" spans="1:8" s="13" customFormat="1">
      <c r="A117" s="103" t="s">
        <v>140</v>
      </c>
      <c r="B117" s="116" t="s">
        <v>336</v>
      </c>
      <c r="C117" s="17" t="s">
        <v>429</v>
      </c>
      <c r="D117" s="18" t="s">
        <v>192</v>
      </c>
      <c r="E117" s="36">
        <v>300</v>
      </c>
      <c r="F117" s="33">
        <v>11.85</v>
      </c>
      <c r="G117" s="33">
        <f t="shared" si="5"/>
        <v>3555</v>
      </c>
      <c r="H117" s="95"/>
    </row>
    <row r="118" spans="1:8" s="13" customFormat="1" ht="25.5">
      <c r="A118" s="103" t="s">
        <v>60</v>
      </c>
      <c r="B118" s="116" t="s">
        <v>337</v>
      </c>
      <c r="C118" s="17" t="s">
        <v>428</v>
      </c>
      <c r="D118" s="18" t="s">
        <v>259</v>
      </c>
      <c r="E118" s="36">
        <v>44</v>
      </c>
      <c r="F118" s="33">
        <v>15.69</v>
      </c>
      <c r="G118" s="33">
        <f t="shared" si="5"/>
        <v>690.36</v>
      </c>
      <c r="H118" s="95"/>
    </row>
    <row r="119" spans="1:8" s="13" customFormat="1">
      <c r="A119" s="103" t="s">
        <v>60</v>
      </c>
      <c r="B119" s="116" t="s">
        <v>338</v>
      </c>
      <c r="C119" s="17" t="s">
        <v>757</v>
      </c>
      <c r="D119" s="18" t="s">
        <v>259</v>
      </c>
      <c r="E119" s="36">
        <v>4</v>
      </c>
      <c r="F119" s="33">
        <v>15.69</v>
      </c>
      <c r="G119" s="33">
        <f t="shared" ref="G119" si="6">SUM(E119*F119)</f>
        <v>62.76</v>
      </c>
      <c r="H119" s="95"/>
    </row>
    <row r="120" spans="1:8" s="13" customFormat="1">
      <c r="A120" s="103">
        <v>6067</v>
      </c>
      <c r="B120" s="116" t="s">
        <v>431</v>
      </c>
      <c r="C120" s="17" t="s">
        <v>430</v>
      </c>
      <c r="D120" s="18" t="s">
        <v>259</v>
      </c>
      <c r="E120" s="36">
        <v>30</v>
      </c>
      <c r="F120" s="33">
        <v>22.29</v>
      </c>
      <c r="G120" s="33">
        <f t="shared" si="5"/>
        <v>668.69999999999993</v>
      </c>
      <c r="H120" s="95"/>
    </row>
    <row r="121" spans="1:8" s="13" customFormat="1" ht="25.5">
      <c r="A121" s="103" t="s">
        <v>677</v>
      </c>
      <c r="B121" s="116" t="s">
        <v>756</v>
      </c>
      <c r="C121" s="17" t="s">
        <v>676</v>
      </c>
      <c r="D121" s="18" t="s">
        <v>259</v>
      </c>
      <c r="E121" s="36">
        <v>150</v>
      </c>
      <c r="F121" s="33">
        <v>7.43</v>
      </c>
      <c r="G121" s="33">
        <f t="shared" si="5"/>
        <v>1114.5</v>
      </c>
      <c r="H121" s="95">
        <f>SUM(G116:G121)</f>
        <v>7174.92</v>
      </c>
    </row>
    <row r="122" spans="1:8">
      <c r="A122" s="105"/>
      <c r="B122" s="118"/>
      <c r="C122" s="23"/>
      <c r="D122" s="24"/>
      <c r="E122" s="36"/>
      <c r="F122" s="131"/>
      <c r="G122" s="33"/>
      <c r="H122" s="95"/>
    </row>
    <row r="123" spans="1:8" s="10" customFormat="1">
      <c r="A123" s="103"/>
      <c r="B123" s="114" t="s">
        <v>243</v>
      </c>
      <c r="C123" s="19" t="s">
        <v>282</v>
      </c>
      <c r="D123" s="18"/>
      <c r="E123" s="36"/>
      <c r="F123" s="33"/>
      <c r="G123" s="33"/>
      <c r="H123" s="95"/>
    </row>
    <row r="124" spans="1:8" s="13" customFormat="1" ht="15.75" customHeight="1">
      <c r="A124" s="103"/>
      <c r="B124" s="114" t="s">
        <v>244</v>
      </c>
      <c r="C124" s="19" t="s">
        <v>369</v>
      </c>
      <c r="D124" s="18"/>
      <c r="E124" s="36"/>
      <c r="F124" s="33"/>
      <c r="G124" s="33"/>
      <c r="H124" s="95"/>
    </row>
    <row r="125" spans="1:8" s="13" customFormat="1">
      <c r="A125" s="103" t="s">
        <v>133</v>
      </c>
      <c r="B125" s="113" t="s">
        <v>26</v>
      </c>
      <c r="C125" s="41" t="s">
        <v>273</v>
      </c>
      <c r="D125" s="18" t="s">
        <v>285</v>
      </c>
      <c r="E125" s="36">
        <v>6</v>
      </c>
      <c r="F125" s="33">
        <v>66.67</v>
      </c>
      <c r="G125" s="33">
        <f t="shared" si="5"/>
        <v>400.02</v>
      </c>
      <c r="H125" s="95"/>
    </row>
    <row r="126" spans="1:8" s="13" customFormat="1" ht="25.5">
      <c r="A126" s="103" t="s">
        <v>132</v>
      </c>
      <c r="B126" s="113" t="s">
        <v>27</v>
      </c>
      <c r="C126" s="41" t="s">
        <v>274</v>
      </c>
      <c r="D126" s="18" t="s">
        <v>285</v>
      </c>
      <c r="E126" s="36">
        <v>2</v>
      </c>
      <c r="F126" s="33">
        <v>80.94</v>
      </c>
      <c r="G126" s="33">
        <f t="shared" si="5"/>
        <v>161.88</v>
      </c>
      <c r="H126" s="95"/>
    </row>
    <row r="127" spans="1:8" s="13" customFormat="1">
      <c r="A127" s="103" t="s">
        <v>134</v>
      </c>
      <c r="B127" s="113" t="s">
        <v>28</v>
      </c>
      <c r="C127" s="41" t="s">
        <v>284</v>
      </c>
      <c r="D127" s="18" t="s">
        <v>180</v>
      </c>
      <c r="E127" s="36">
        <v>2</v>
      </c>
      <c r="F127" s="33">
        <v>105.15</v>
      </c>
      <c r="G127" s="33">
        <f t="shared" si="5"/>
        <v>210.3</v>
      </c>
      <c r="H127" s="95"/>
    </row>
    <row r="128" spans="1:8" s="13" customFormat="1">
      <c r="A128" s="103" t="s">
        <v>122</v>
      </c>
      <c r="B128" s="113" t="s">
        <v>29</v>
      </c>
      <c r="C128" s="41" t="s">
        <v>275</v>
      </c>
      <c r="D128" s="18" t="s">
        <v>175</v>
      </c>
      <c r="E128" s="36">
        <v>12</v>
      </c>
      <c r="F128" s="33">
        <v>17.79</v>
      </c>
      <c r="G128" s="33">
        <f t="shared" si="5"/>
        <v>213.48</v>
      </c>
      <c r="H128" s="95"/>
    </row>
    <row r="129" spans="1:8" s="13" customFormat="1">
      <c r="A129" s="103" t="s">
        <v>119</v>
      </c>
      <c r="B129" s="113" t="s">
        <v>30</v>
      </c>
      <c r="C129" s="41" t="s">
        <v>278</v>
      </c>
      <c r="D129" s="18" t="s">
        <v>175</v>
      </c>
      <c r="E129" s="36">
        <v>6</v>
      </c>
      <c r="F129" s="33">
        <v>11.01</v>
      </c>
      <c r="G129" s="33">
        <f t="shared" si="5"/>
        <v>66.06</v>
      </c>
      <c r="H129" s="95"/>
    </row>
    <row r="130" spans="1:8" s="13" customFormat="1">
      <c r="A130" s="103" t="s">
        <v>120</v>
      </c>
      <c r="B130" s="113" t="s">
        <v>31</v>
      </c>
      <c r="C130" s="41" t="s">
        <v>279</v>
      </c>
      <c r="D130" s="18" t="s">
        <v>175</v>
      </c>
      <c r="E130" s="36">
        <v>3</v>
      </c>
      <c r="F130" s="33">
        <v>7.31</v>
      </c>
      <c r="G130" s="33">
        <f t="shared" si="5"/>
        <v>21.93</v>
      </c>
      <c r="H130" s="95"/>
    </row>
    <row r="131" spans="1:8" s="13" customFormat="1">
      <c r="A131" s="103" t="s">
        <v>121</v>
      </c>
      <c r="B131" s="113" t="s">
        <v>32</v>
      </c>
      <c r="C131" s="41" t="s">
        <v>280</v>
      </c>
      <c r="D131" s="18" t="s">
        <v>175</v>
      </c>
      <c r="E131" s="36">
        <v>6</v>
      </c>
      <c r="F131" s="33">
        <v>35.1</v>
      </c>
      <c r="G131" s="33">
        <f t="shared" si="5"/>
        <v>210.60000000000002</v>
      </c>
      <c r="H131" s="95"/>
    </row>
    <row r="132" spans="1:8" s="13" customFormat="1">
      <c r="A132" s="103">
        <v>40777</v>
      </c>
      <c r="B132" s="113" t="s">
        <v>33</v>
      </c>
      <c r="C132" s="41" t="s">
        <v>277</v>
      </c>
      <c r="D132" s="18" t="s">
        <v>180</v>
      </c>
      <c r="E132" s="36">
        <v>2</v>
      </c>
      <c r="F132" s="33">
        <v>24.72</v>
      </c>
      <c r="G132" s="33">
        <f t="shared" si="5"/>
        <v>49.44</v>
      </c>
      <c r="H132" s="95"/>
    </row>
    <row r="133" spans="1:8" s="13" customFormat="1">
      <c r="A133" s="103" t="s">
        <v>130</v>
      </c>
      <c r="B133" s="113" t="s">
        <v>34</v>
      </c>
      <c r="C133" s="41" t="s">
        <v>131</v>
      </c>
      <c r="D133" s="18" t="s">
        <v>260</v>
      </c>
      <c r="E133" s="36">
        <v>2</v>
      </c>
      <c r="F133" s="33">
        <v>100.04</v>
      </c>
      <c r="G133" s="33">
        <f t="shared" si="5"/>
        <v>200.08</v>
      </c>
      <c r="H133" s="95"/>
    </row>
    <row r="134" spans="1:8" s="13" customFormat="1">
      <c r="A134" s="103" t="s">
        <v>683</v>
      </c>
      <c r="B134" s="113" t="s">
        <v>432</v>
      </c>
      <c r="C134" s="41" t="s">
        <v>682</v>
      </c>
      <c r="D134" s="18" t="s">
        <v>180</v>
      </c>
      <c r="E134" s="36">
        <v>2</v>
      </c>
      <c r="F134" s="33">
        <v>7.77</v>
      </c>
      <c r="G134" s="33">
        <f t="shared" si="5"/>
        <v>15.54</v>
      </c>
      <c r="H134" s="95"/>
    </row>
    <row r="135" spans="1:8" s="13" customFormat="1">
      <c r="A135" s="103"/>
      <c r="B135" s="113" t="s">
        <v>433</v>
      </c>
      <c r="C135" s="17" t="s">
        <v>75</v>
      </c>
      <c r="D135" s="18" t="s">
        <v>260</v>
      </c>
      <c r="E135" s="36">
        <v>4</v>
      </c>
      <c r="F135" s="33">
        <v>35</v>
      </c>
      <c r="G135" s="33">
        <f t="shared" si="5"/>
        <v>140</v>
      </c>
      <c r="H135" s="95"/>
    </row>
    <row r="136" spans="1:8" s="13" customFormat="1">
      <c r="A136" s="103">
        <v>6004</v>
      </c>
      <c r="B136" s="113" t="s">
        <v>434</v>
      </c>
      <c r="C136" s="17" t="s">
        <v>342</v>
      </c>
      <c r="D136" s="18" t="s">
        <v>260</v>
      </c>
      <c r="E136" s="36">
        <v>2</v>
      </c>
      <c r="F136" s="33">
        <v>41.49</v>
      </c>
      <c r="G136" s="33">
        <f t="shared" si="5"/>
        <v>82.98</v>
      </c>
      <c r="H136" s="95"/>
    </row>
    <row r="137" spans="1:8" s="13" customFormat="1">
      <c r="A137" s="103">
        <v>6007</v>
      </c>
      <c r="B137" s="113" t="s">
        <v>435</v>
      </c>
      <c r="C137" s="17" t="s">
        <v>123</v>
      </c>
      <c r="D137" s="18" t="s">
        <v>260</v>
      </c>
      <c r="E137" s="36">
        <v>2</v>
      </c>
      <c r="F137" s="33">
        <v>34.78</v>
      </c>
      <c r="G137" s="33">
        <f t="shared" si="5"/>
        <v>69.56</v>
      </c>
      <c r="H137" s="95"/>
    </row>
    <row r="138" spans="1:8" s="13" customFormat="1">
      <c r="A138" s="103">
        <v>6008</v>
      </c>
      <c r="B138" s="113" t="s">
        <v>436</v>
      </c>
      <c r="C138" s="17" t="s">
        <v>125</v>
      </c>
      <c r="D138" s="18" t="s">
        <v>260</v>
      </c>
      <c r="E138" s="36">
        <v>2</v>
      </c>
      <c r="F138" s="33">
        <v>30.91</v>
      </c>
      <c r="G138" s="33">
        <f t="shared" si="5"/>
        <v>61.82</v>
      </c>
      <c r="H138" s="95"/>
    </row>
    <row r="139" spans="1:8" s="13" customFormat="1" ht="25.5">
      <c r="A139" s="103" t="s">
        <v>126</v>
      </c>
      <c r="B139" s="113" t="s">
        <v>437</v>
      </c>
      <c r="C139" s="17" t="s">
        <v>127</v>
      </c>
      <c r="D139" s="18" t="s">
        <v>180</v>
      </c>
      <c r="E139" s="36">
        <v>2</v>
      </c>
      <c r="F139" s="33">
        <v>263.2</v>
      </c>
      <c r="G139" s="33">
        <f t="shared" si="5"/>
        <v>526.4</v>
      </c>
      <c r="H139" s="95"/>
    </row>
    <row r="140" spans="1:8" s="13" customFormat="1">
      <c r="A140" s="103" t="s">
        <v>59</v>
      </c>
      <c r="B140" s="113" t="s">
        <v>438</v>
      </c>
      <c r="C140" s="17" t="s">
        <v>442</v>
      </c>
      <c r="D140" s="18" t="s">
        <v>175</v>
      </c>
      <c r="E140" s="36">
        <v>2</v>
      </c>
      <c r="F140" s="33">
        <v>347.36</v>
      </c>
      <c r="G140" s="33">
        <f t="shared" si="5"/>
        <v>694.72</v>
      </c>
      <c r="H140" s="95"/>
    </row>
    <row r="141" spans="1:8" s="13" customFormat="1">
      <c r="A141" s="103" t="s">
        <v>59</v>
      </c>
      <c r="B141" s="113" t="s">
        <v>439</v>
      </c>
      <c r="C141" s="17" t="s">
        <v>8</v>
      </c>
      <c r="D141" s="18" t="s">
        <v>175</v>
      </c>
      <c r="E141" s="36">
        <v>3.2</v>
      </c>
      <c r="F141" s="33">
        <v>57.89</v>
      </c>
      <c r="G141" s="33">
        <f t="shared" si="5"/>
        <v>185.24800000000002</v>
      </c>
      <c r="H141" s="95"/>
    </row>
    <row r="142" spans="1:8" s="13" customFormat="1">
      <c r="A142" s="103"/>
      <c r="B142" s="113" t="s">
        <v>440</v>
      </c>
      <c r="C142" s="17" t="s">
        <v>443</v>
      </c>
      <c r="D142" s="18" t="s">
        <v>180</v>
      </c>
      <c r="E142" s="36">
        <v>2</v>
      </c>
      <c r="F142" s="33">
        <v>110</v>
      </c>
      <c r="G142" s="33">
        <f t="shared" si="5"/>
        <v>220</v>
      </c>
      <c r="H142" s="95"/>
    </row>
    <row r="143" spans="1:8" s="13" customFormat="1" ht="25.5">
      <c r="A143" s="103" t="s">
        <v>128</v>
      </c>
      <c r="B143" s="113" t="s">
        <v>441</v>
      </c>
      <c r="C143" s="17" t="s">
        <v>689</v>
      </c>
      <c r="D143" s="18" t="s">
        <v>180</v>
      </c>
      <c r="E143" s="36">
        <v>2</v>
      </c>
      <c r="F143" s="33">
        <v>63.34</v>
      </c>
      <c r="G143" s="33">
        <f t="shared" si="5"/>
        <v>126.68</v>
      </c>
      <c r="H143" s="95"/>
    </row>
    <row r="144" spans="1:8" s="13" customFormat="1">
      <c r="A144" s="103"/>
      <c r="B144" s="113" t="s">
        <v>444</v>
      </c>
      <c r="C144" s="26" t="s">
        <v>76</v>
      </c>
      <c r="D144" s="27" t="s">
        <v>180</v>
      </c>
      <c r="E144" s="35">
        <v>2</v>
      </c>
      <c r="F144" s="35">
        <v>35</v>
      </c>
      <c r="G144" s="33">
        <f t="shared" si="5"/>
        <v>70</v>
      </c>
      <c r="H144" s="95">
        <f>SUM(G125:G144)</f>
        <v>3726.7379999999994</v>
      </c>
    </row>
    <row r="145" spans="1:8" s="13" customFormat="1">
      <c r="A145" s="103"/>
      <c r="B145" s="113"/>
      <c r="C145" s="26"/>
      <c r="D145" s="27"/>
      <c r="E145" s="35"/>
      <c r="F145" s="35"/>
      <c r="G145" s="33"/>
      <c r="H145" s="95"/>
    </row>
    <row r="146" spans="1:8" s="13" customFormat="1" ht="15.75" customHeight="1">
      <c r="A146" s="103"/>
      <c r="B146" s="114" t="s">
        <v>245</v>
      </c>
      <c r="C146" s="19" t="s">
        <v>370</v>
      </c>
      <c r="D146" s="18"/>
      <c r="E146" s="36"/>
      <c r="F146" s="33"/>
      <c r="G146" s="33"/>
      <c r="H146" s="95"/>
    </row>
    <row r="147" spans="1:8" s="13" customFormat="1">
      <c r="A147" s="103" t="s">
        <v>133</v>
      </c>
      <c r="B147" s="113" t="s">
        <v>35</v>
      </c>
      <c r="C147" s="41" t="s">
        <v>273</v>
      </c>
      <c r="D147" s="18" t="s">
        <v>285</v>
      </c>
      <c r="E147" s="36">
        <v>8</v>
      </c>
      <c r="F147" s="33">
        <v>66.67</v>
      </c>
      <c r="G147" s="33">
        <f t="shared" si="5"/>
        <v>533.36</v>
      </c>
      <c r="H147" s="95"/>
    </row>
    <row r="148" spans="1:8" s="13" customFormat="1" ht="25.5">
      <c r="A148" s="103" t="s">
        <v>132</v>
      </c>
      <c r="B148" s="113" t="s">
        <v>36</v>
      </c>
      <c r="C148" s="41" t="s">
        <v>274</v>
      </c>
      <c r="D148" s="18" t="s">
        <v>285</v>
      </c>
      <c r="E148" s="36">
        <v>2</v>
      </c>
      <c r="F148" s="33">
        <v>80.94</v>
      </c>
      <c r="G148" s="33">
        <f t="shared" si="5"/>
        <v>161.88</v>
      </c>
      <c r="H148" s="95"/>
    </row>
    <row r="149" spans="1:8" s="13" customFormat="1">
      <c r="A149" s="103" t="s">
        <v>134</v>
      </c>
      <c r="B149" s="113" t="s">
        <v>37</v>
      </c>
      <c r="C149" s="41" t="s">
        <v>284</v>
      </c>
      <c r="D149" s="18" t="s">
        <v>180</v>
      </c>
      <c r="E149" s="36">
        <v>2</v>
      </c>
      <c r="F149" s="33">
        <v>105.15</v>
      </c>
      <c r="G149" s="33">
        <f>SUM(E149*F149)</f>
        <v>210.3</v>
      </c>
      <c r="H149" s="95"/>
    </row>
    <row r="150" spans="1:8" s="13" customFormat="1">
      <c r="A150" s="103">
        <v>73663</v>
      </c>
      <c r="B150" s="113" t="s">
        <v>38</v>
      </c>
      <c r="C150" s="41" t="s">
        <v>705</v>
      </c>
      <c r="D150" s="18" t="s">
        <v>180</v>
      </c>
      <c r="E150" s="36">
        <v>2</v>
      </c>
      <c r="F150" s="33">
        <v>67.67</v>
      </c>
      <c r="G150" s="33">
        <f t="shared" si="5"/>
        <v>135.34</v>
      </c>
      <c r="H150" s="95"/>
    </row>
    <row r="151" spans="1:8" s="13" customFormat="1">
      <c r="A151" s="103" t="s">
        <v>122</v>
      </c>
      <c r="B151" s="113" t="s">
        <v>39</v>
      </c>
      <c r="C151" s="41" t="s">
        <v>275</v>
      </c>
      <c r="D151" s="18" t="s">
        <v>175</v>
      </c>
      <c r="E151" s="36">
        <v>2</v>
      </c>
      <c r="F151" s="33">
        <v>17.79</v>
      </c>
      <c r="G151" s="33">
        <f t="shared" si="5"/>
        <v>35.58</v>
      </c>
      <c r="H151" s="95"/>
    </row>
    <row r="152" spans="1:8" s="13" customFormat="1">
      <c r="A152" s="103" t="s">
        <v>119</v>
      </c>
      <c r="B152" s="113" t="s">
        <v>40</v>
      </c>
      <c r="C152" s="41" t="s">
        <v>278</v>
      </c>
      <c r="D152" s="18" t="s">
        <v>175</v>
      </c>
      <c r="E152" s="36">
        <v>12</v>
      </c>
      <c r="F152" s="33">
        <v>11.01</v>
      </c>
      <c r="G152" s="33">
        <f t="shared" si="5"/>
        <v>132.12</v>
      </c>
      <c r="H152" s="95"/>
    </row>
    <row r="153" spans="1:8" s="13" customFormat="1">
      <c r="A153" s="103" t="s">
        <v>120</v>
      </c>
      <c r="B153" s="113" t="s">
        <v>41</v>
      </c>
      <c r="C153" s="41" t="s">
        <v>279</v>
      </c>
      <c r="D153" s="18" t="s">
        <v>175</v>
      </c>
      <c r="E153" s="36">
        <v>6</v>
      </c>
      <c r="F153" s="33">
        <v>7.31</v>
      </c>
      <c r="G153" s="33">
        <f t="shared" si="5"/>
        <v>43.86</v>
      </c>
      <c r="H153" s="95"/>
    </row>
    <row r="154" spans="1:8" s="13" customFormat="1">
      <c r="A154" s="103" t="s">
        <v>121</v>
      </c>
      <c r="B154" s="113" t="s">
        <v>42</v>
      </c>
      <c r="C154" s="41" t="s">
        <v>280</v>
      </c>
      <c r="D154" s="18" t="s">
        <v>175</v>
      </c>
      <c r="E154" s="36">
        <v>3</v>
      </c>
      <c r="F154" s="33">
        <v>35.1</v>
      </c>
      <c r="G154" s="33">
        <f t="shared" ref="G154:G224" si="7">SUM(E154*F154)</f>
        <v>105.30000000000001</v>
      </c>
      <c r="H154" s="95"/>
    </row>
    <row r="155" spans="1:8" s="13" customFormat="1">
      <c r="A155" s="103">
        <v>40777</v>
      </c>
      <c r="B155" s="113" t="s">
        <v>43</v>
      </c>
      <c r="C155" s="41" t="s">
        <v>277</v>
      </c>
      <c r="D155" s="18" t="s">
        <v>180</v>
      </c>
      <c r="E155" s="36">
        <v>2</v>
      </c>
      <c r="F155" s="33">
        <v>24.72</v>
      </c>
      <c r="G155" s="33">
        <f t="shared" si="7"/>
        <v>49.44</v>
      </c>
      <c r="H155" s="95"/>
    </row>
    <row r="156" spans="1:8" s="13" customFormat="1">
      <c r="A156" s="103">
        <v>72684</v>
      </c>
      <c r="B156" s="113" t="s">
        <v>44</v>
      </c>
      <c r="C156" s="41" t="s">
        <v>706</v>
      </c>
      <c r="D156" s="18" t="s">
        <v>180</v>
      </c>
      <c r="E156" s="36">
        <v>2</v>
      </c>
      <c r="F156" s="33">
        <v>13.46</v>
      </c>
      <c r="G156" s="33">
        <f t="shared" si="7"/>
        <v>26.92</v>
      </c>
      <c r="H156" s="95"/>
    </row>
    <row r="157" spans="1:8" s="13" customFormat="1">
      <c r="A157" s="103" t="s">
        <v>130</v>
      </c>
      <c r="B157" s="113" t="s">
        <v>45</v>
      </c>
      <c r="C157" s="41" t="s">
        <v>131</v>
      </c>
      <c r="D157" s="18" t="s">
        <v>260</v>
      </c>
      <c r="E157" s="36">
        <v>2</v>
      </c>
      <c r="F157" s="33">
        <v>100.04</v>
      </c>
      <c r="G157" s="33">
        <f t="shared" si="7"/>
        <v>200.08</v>
      </c>
      <c r="H157" s="95"/>
    </row>
    <row r="158" spans="1:8" s="13" customFormat="1">
      <c r="A158" s="103" t="s">
        <v>683</v>
      </c>
      <c r="B158" s="113" t="s">
        <v>147</v>
      </c>
      <c r="C158" s="41" t="s">
        <v>691</v>
      </c>
      <c r="D158" s="18" t="s">
        <v>180</v>
      </c>
      <c r="E158" s="36">
        <v>2</v>
      </c>
      <c r="F158" s="33">
        <v>7.77</v>
      </c>
      <c r="G158" s="33">
        <f t="shared" si="7"/>
        <v>15.54</v>
      </c>
      <c r="H158" s="95"/>
    </row>
    <row r="159" spans="1:8" s="13" customFormat="1">
      <c r="A159" s="103" t="s">
        <v>128</v>
      </c>
      <c r="B159" s="113" t="s">
        <v>46</v>
      </c>
      <c r="C159" s="17" t="s">
        <v>74</v>
      </c>
      <c r="D159" s="18" t="s">
        <v>180</v>
      </c>
      <c r="E159" s="36">
        <v>2</v>
      </c>
      <c r="F159" s="33">
        <v>63.34</v>
      </c>
      <c r="G159" s="33">
        <f t="shared" si="7"/>
        <v>126.68</v>
      </c>
      <c r="H159" s="95"/>
    </row>
    <row r="160" spans="1:8" s="13" customFormat="1">
      <c r="A160" s="103"/>
      <c r="B160" s="113" t="s">
        <v>47</v>
      </c>
      <c r="C160" s="17" t="s">
        <v>75</v>
      </c>
      <c r="D160" s="18" t="s">
        <v>260</v>
      </c>
      <c r="E160" s="36">
        <v>4</v>
      </c>
      <c r="F160" s="33">
        <v>35</v>
      </c>
      <c r="G160" s="33">
        <f t="shared" si="7"/>
        <v>140</v>
      </c>
      <c r="H160" s="95"/>
    </row>
    <row r="161" spans="1:8" s="13" customFormat="1">
      <c r="A161" s="103">
        <v>6004</v>
      </c>
      <c r="B161" s="113" t="s">
        <v>445</v>
      </c>
      <c r="C161" s="17" t="s">
        <v>342</v>
      </c>
      <c r="D161" s="18" t="s">
        <v>260</v>
      </c>
      <c r="E161" s="36">
        <v>2</v>
      </c>
      <c r="F161" s="33">
        <v>41.49</v>
      </c>
      <c r="G161" s="33">
        <f t="shared" si="7"/>
        <v>82.98</v>
      </c>
      <c r="H161" s="95"/>
    </row>
    <row r="162" spans="1:8" s="13" customFormat="1">
      <c r="A162" s="103">
        <v>6007</v>
      </c>
      <c r="B162" s="113" t="s">
        <v>446</v>
      </c>
      <c r="C162" s="17" t="s">
        <v>123</v>
      </c>
      <c r="D162" s="18" t="s">
        <v>260</v>
      </c>
      <c r="E162" s="36">
        <v>2</v>
      </c>
      <c r="F162" s="33">
        <v>34.78</v>
      </c>
      <c r="G162" s="33">
        <f t="shared" si="7"/>
        <v>69.56</v>
      </c>
      <c r="H162" s="95"/>
    </row>
    <row r="163" spans="1:8" s="13" customFormat="1">
      <c r="A163" s="103">
        <v>6008</v>
      </c>
      <c r="B163" s="113" t="s">
        <v>447</v>
      </c>
      <c r="C163" s="17" t="s">
        <v>125</v>
      </c>
      <c r="D163" s="18" t="s">
        <v>260</v>
      </c>
      <c r="E163" s="36">
        <v>2</v>
      </c>
      <c r="F163" s="33">
        <v>30.91</v>
      </c>
      <c r="G163" s="33">
        <f t="shared" si="7"/>
        <v>61.82</v>
      </c>
      <c r="H163" s="95"/>
    </row>
    <row r="164" spans="1:8" s="13" customFormat="1" ht="25.5">
      <c r="A164" s="103" t="s">
        <v>126</v>
      </c>
      <c r="B164" s="113" t="s">
        <v>448</v>
      </c>
      <c r="C164" s="17" t="s">
        <v>127</v>
      </c>
      <c r="D164" s="18" t="s">
        <v>180</v>
      </c>
      <c r="E164" s="36">
        <v>2</v>
      </c>
      <c r="F164" s="33">
        <v>263.2</v>
      </c>
      <c r="G164" s="33">
        <f t="shared" si="7"/>
        <v>526.4</v>
      </c>
      <c r="H164" s="95"/>
    </row>
    <row r="165" spans="1:8" s="13" customFormat="1" ht="25.5">
      <c r="A165" s="103" t="s">
        <v>56</v>
      </c>
      <c r="B165" s="113" t="s">
        <v>449</v>
      </c>
      <c r="C165" s="17" t="s">
        <v>57</v>
      </c>
      <c r="D165" s="18" t="s">
        <v>260</v>
      </c>
      <c r="E165" s="36">
        <v>2</v>
      </c>
      <c r="F165" s="33">
        <v>392.03</v>
      </c>
      <c r="G165" s="33">
        <f t="shared" si="7"/>
        <v>784.06</v>
      </c>
      <c r="H165" s="95"/>
    </row>
    <row r="166" spans="1:8" s="13" customFormat="1">
      <c r="A166" s="103">
        <v>9535</v>
      </c>
      <c r="B166" s="113" t="s">
        <v>686</v>
      </c>
      <c r="C166" s="17" t="s">
        <v>690</v>
      </c>
      <c r="D166" s="18" t="s">
        <v>180</v>
      </c>
      <c r="E166" s="36">
        <v>2</v>
      </c>
      <c r="F166" s="33">
        <v>33.85</v>
      </c>
      <c r="G166" s="33"/>
      <c r="H166" s="95"/>
    </row>
    <row r="167" spans="1:8" s="13" customFormat="1">
      <c r="A167" s="103"/>
      <c r="B167" s="113" t="s">
        <v>704</v>
      </c>
      <c r="C167" s="26" t="s">
        <v>76</v>
      </c>
      <c r="D167" s="27" t="s">
        <v>180</v>
      </c>
      <c r="E167" s="35">
        <v>2</v>
      </c>
      <c r="F167" s="35">
        <v>35</v>
      </c>
      <c r="G167" s="33">
        <f t="shared" si="7"/>
        <v>70</v>
      </c>
      <c r="H167" s="95">
        <f>SUM(G147:G167)</f>
        <v>3511.2200000000003</v>
      </c>
    </row>
    <row r="168" spans="1:8" s="13" customFormat="1">
      <c r="A168" s="103"/>
      <c r="B168" s="113"/>
      <c r="C168" s="26"/>
      <c r="D168" s="27"/>
      <c r="E168" s="35"/>
      <c r="F168" s="35"/>
      <c r="G168" s="33"/>
      <c r="H168" s="95"/>
    </row>
    <row r="169" spans="1:8" s="13" customFormat="1" ht="15.75" customHeight="1">
      <c r="A169" s="103"/>
      <c r="B169" s="114" t="s">
        <v>77</v>
      </c>
      <c r="C169" s="19" t="s">
        <v>371</v>
      </c>
      <c r="D169" s="18"/>
      <c r="E169" s="36"/>
      <c r="F169" s="33"/>
      <c r="G169" s="33"/>
      <c r="H169" s="95"/>
    </row>
    <row r="170" spans="1:8" s="13" customFormat="1">
      <c r="A170" s="103" t="s">
        <v>133</v>
      </c>
      <c r="B170" s="113" t="s">
        <v>78</v>
      </c>
      <c r="C170" s="41" t="s">
        <v>273</v>
      </c>
      <c r="D170" s="18" t="s">
        <v>285</v>
      </c>
      <c r="E170" s="36">
        <v>22</v>
      </c>
      <c r="F170" s="33">
        <v>66.67</v>
      </c>
      <c r="G170" s="33">
        <f t="shared" si="7"/>
        <v>1466.74</v>
      </c>
      <c r="H170" s="95"/>
    </row>
    <row r="171" spans="1:8" s="13" customFormat="1" ht="25.5">
      <c r="A171" s="103" t="s">
        <v>132</v>
      </c>
      <c r="B171" s="113" t="s">
        <v>79</v>
      </c>
      <c r="C171" s="41" t="s">
        <v>274</v>
      </c>
      <c r="D171" s="18" t="s">
        <v>285</v>
      </c>
      <c r="E171" s="36">
        <v>8</v>
      </c>
      <c r="F171" s="33">
        <v>80.94</v>
      </c>
      <c r="G171" s="33">
        <f t="shared" si="7"/>
        <v>647.52</v>
      </c>
      <c r="H171" s="95"/>
    </row>
    <row r="172" spans="1:8" s="13" customFormat="1">
      <c r="A172" s="103" t="s">
        <v>134</v>
      </c>
      <c r="B172" s="113" t="s">
        <v>80</v>
      </c>
      <c r="C172" s="41" t="s">
        <v>284</v>
      </c>
      <c r="D172" s="18" t="s">
        <v>180</v>
      </c>
      <c r="E172" s="36">
        <v>5</v>
      </c>
      <c r="F172" s="33">
        <v>105.15</v>
      </c>
      <c r="G172" s="33">
        <f t="shared" si="7"/>
        <v>525.75</v>
      </c>
      <c r="H172" s="95"/>
    </row>
    <row r="173" spans="1:8" s="13" customFormat="1">
      <c r="A173" s="103" t="s">
        <v>122</v>
      </c>
      <c r="B173" s="113" t="s">
        <v>81</v>
      </c>
      <c r="C173" s="41" t="s">
        <v>275</v>
      </c>
      <c r="D173" s="18" t="s">
        <v>175</v>
      </c>
      <c r="E173" s="36">
        <v>24</v>
      </c>
      <c r="F173" s="33">
        <v>17.79</v>
      </c>
      <c r="G173" s="33">
        <f t="shared" si="7"/>
        <v>426.96</v>
      </c>
      <c r="H173" s="95"/>
    </row>
    <row r="174" spans="1:8" s="13" customFormat="1">
      <c r="A174" s="103" t="s">
        <v>119</v>
      </c>
      <c r="B174" s="113" t="s">
        <v>82</v>
      </c>
      <c r="C174" s="41" t="s">
        <v>278</v>
      </c>
      <c r="D174" s="18" t="s">
        <v>175</v>
      </c>
      <c r="E174" s="36">
        <v>18</v>
      </c>
      <c r="F174" s="33">
        <v>11.01</v>
      </c>
      <c r="G174" s="33">
        <f t="shared" si="7"/>
        <v>198.18</v>
      </c>
      <c r="H174" s="95"/>
    </row>
    <row r="175" spans="1:8" s="13" customFormat="1">
      <c r="A175" s="103" t="s">
        <v>120</v>
      </c>
      <c r="B175" s="113" t="s">
        <v>83</v>
      </c>
      <c r="C175" s="41" t="s">
        <v>279</v>
      </c>
      <c r="D175" s="18" t="s">
        <v>175</v>
      </c>
      <c r="E175" s="36">
        <v>12</v>
      </c>
      <c r="F175" s="33">
        <v>7.31</v>
      </c>
      <c r="G175" s="33">
        <f t="shared" si="7"/>
        <v>87.72</v>
      </c>
      <c r="H175" s="95"/>
    </row>
    <row r="176" spans="1:8" s="13" customFormat="1">
      <c r="A176" s="103" t="s">
        <v>121</v>
      </c>
      <c r="B176" s="113" t="s">
        <v>84</v>
      </c>
      <c r="C176" s="41" t="s">
        <v>280</v>
      </c>
      <c r="D176" s="18" t="s">
        <v>175</v>
      </c>
      <c r="E176" s="36">
        <v>12</v>
      </c>
      <c r="F176" s="33">
        <v>35.1</v>
      </c>
      <c r="G176" s="33">
        <f t="shared" si="7"/>
        <v>421.20000000000005</v>
      </c>
      <c r="H176" s="95"/>
    </row>
    <row r="177" spans="1:8" s="13" customFormat="1">
      <c r="A177" s="103">
        <v>40777</v>
      </c>
      <c r="B177" s="113" t="s">
        <v>73</v>
      </c>
      <c r="C177" s="41" t="s">
        <v>277</v>
      </c>
      <c r="D177" s="18" t="s">
        <v>180</v>
      </c>
      <c r="E177" s="36">
        <v>4</v>
      </c>
      <c r="F177" s="33">
        <v>24.72</v>
      </c>
      <c r="G177" s="33">
        <f t="shared" si="7"/>
        <v>98.88</v>
      </c>
      <c r="H177" s="95"/>
    </row>
    <row r="178" spans="1:8" s="13" customFormat="1">
      <c r="A178" s="103" t="s">
        <v>130</v>
      </c>
      <c r="B178" s="113" t="s">
        <v>450</v>
      </c>
      <c r="C178" s="41" t="s">
        <v>131</v>
      </c>
      <c r="D178" s="18" t="s">
        <v>260</v>
      </c>
      <c r="E178" s="36">
        <v>6</v>
      </c>
      <c r="F178" s="33">
        <v>100.04</v>
      </c>
      <c r="G178" s="33">
        <f t="shared" si="7"/>
        <v>600.24</v>
      </c>
      <c r="H178" s="95"/>
    </row>
    <row r="179" spans="1:8" s="13" customFormat="1">
      <c r="A179" s="103" t="s">
        <v>683</v>
      </c>
      <c r="B179" s="113" t="s">
        <v>451</v>
      </c>
      <c r="C179" s="41" t="s">
        <v>691</v>
      </c>
      <c r="D179" s="18" t="s">
        <v>180</v>
      </c>
      <c r="E179" s="36">
        <v>6</v>
      </c>
      <c r="F179" s="33">
        <v>7.77</v>
      </c>
      <c r="G179" s="33">
        <f t="shared" si="7"/>
        <v>46.62</v>
      </c>
      <c r="H179" s="95"/>
    </row>
    <row r="180" spans="1:8" s="13" customFormat="1">
      <c r="A180" s="103" t="s">
        <v>128</v>
      </c>
      <c r="B180" s="113" t="s">
        <v>452</v>
      </c>
      <c r="C180" s="17" t="s">
        <v>74</v>
      </c>
      <c r="D180" s="18" t="s">
        <v>180</v>
      </c>
      <c r="E180" s="36">
        <v>6</v>
      </c>
      <c r="F180" s="33">
        <v>63.34</v>
      </c>
      <c r="G180" s="33">
        <f t="shared" si="7"/>
        <v>380.04</v>
      </c>
      <c r="H180" s="95"/>
    </row>
    <row r="181" spans="1:8" s="13" customFormat="1">
      <c r="A181" s="103"/>
      <c r="B181" s="113" t="s">
        <v>453</v>
      </c>
      <c r="C181" s="17" t="s">
        <v>75</v>
      </c>
      <c r="D181" s="18" t="s">
        <v>260</v>
      </c>
      <c r="E181" s="36">
        <v>14</v>
      </c>
      <c r="F181" s="33">
        <v>35</v>
      </c>
      <c r="G181" s="33">
        <f t="shared" si="7"/>
        <v>490</v>
      </c>
      <c r="H181" s="95"/>
    </row>
    <row r="182" spans="1:8" s="13" customFormat="1">
      <c r="A182" s="103">
        <v>6004</v>
      </c>
      <c r="B182" s="113" t="s">
        <v>454</v>
      </c>
      <c r="C182" s="17" t="s">
        <v>342</v>
      </c>
      <c r="D182" s="18" t="s">
        <v>260</v>
      </c>
      <c r="E182" s="36">
        <v>8</v>
      </c>
      <c r="F182" s="33">
        <v>41.49</v>
      </c>
      <c r="G182" s="33">
        <f t="shared" si="7"/>
        <v>331.92</v>
      </c>
      <c r="H182" s="95"/>
    </row>
    <row r="183" spans="1:8" s="13" customFormat="1">
      <c r="A183" s="103">
        <v>6007</v>
      </c>
      <c r="B183" s="113" t="s">
        <v>455</v>
      </c>
      <c r="C183" s="17" t="s">
        <v>123</v>
      </c>
      <c r="D183" s="18" t="s">
        <v>260</v>
      </c>
      <c r="E183" s="36">
        <v>4</v>
      </c>
      <c r="F183" s="33">
        <v>34.78</v>
      </c>
      <c r="G183" s="33">
        <f t="shared" si="7"/>
        <v>139.12</v>
      </c>
      <c r="H183" s="95"/>
    </row>
    <row r="184" spans="1:8" s="13" customFormat="1">
      <c r="A184" s="103">
        <v>6008</v>
      </c>
      <c r="B184" s="113" t="s">
        <v>456</v>
      </c>
      <c r="C184" s="17" t="s">
        <v>125</v>
      </c>
      <c r="D184" s="18" t="s">
        <v>260</v>
      </c>
      <c r="E184" s="36">
        <v>4</v>
      </c>
      <c r="F184" s="33">
        <v>30.91</v>
      </c>
      <c r="G184" s="33">
        <f t="shared" si="7"/>
        <v>123.64</v>
      </c>
      <c r="H184" s="95"/>
    </row>
    <row r="185" spans="1:8" s="13" customFormat="1" ht="25.5">
      <c r="A185" s="103" t="s">
        <v>126</v>
      </c>
      <c r="B185" s="113" t="s">
        <v>457</v>
      </c>
      <c r="C185" s="17" t="s">
        <v>127</v>
      </c>
      <c r="D185" s="18" t="s">
        <v>180</v>
      </c>
      <c r="E185" s="36">
        <v>8</v>
      </c>
      <c r="F185" s="33">
        <v>263.2</v>
      </c>
      <c r="G185" s="33">
        <f t="shared" si="7"/>
        <v>2105.6</v>
      </c>
      <c r="H185" s="95"/>
    </row>
    <row r="186" spans="1:8" s="13" customFormat="1" ht="25.5">
      <c r="A186" s="103" t="s">
        <v>56</v>
      </c>
      <c r="B186" s="113" t="s">
        <v>458</v>
      </c>
      <c r="C186" s="17" t="s">
        <v>57</v>
      </c>
      <c r="D186" s="18" t="s">
        <v>260</v>
      </c>
      <c r="E186" s="36">
        <v>6</v>
      </c>
      <c r="F186" s="33">
        <v>392.03</v>
      </c>
      <c r="G186" s="33">
        <f t="shared" si="7"/>
        <v>2352.1799999999998</v>
      </c>
      <c r="H186" s="95"/>
    </row>
    <row r="187" spans="1:8" s="13" customFormat="1">
      <c r="A187" s="103"/>
      <c r="B187" s="113" t="s">
        <v>459</v>
      </c>
      <c r="C187" s="26" t="s">
        <v>76</v>
      </c>
      <c r="D187" s="27" t="s">
        <v>180</v>
      </c>
      <c r="E187" s="35">
        <v>8</v>
      </c>
      <c r="F187" s="35">
        <v>35</v>
      </c>
      <c r="G187" s="33">
        <f t="shared" si="7"/>
        <v>280</v>
      </c>
      <c r="H187" s="95">
        <f>SUM(G170:G187)</f>
        <v>10722.31</v>
      </c>
    </row>
    <row r="188" spans="1:8" s="13" customFormat="1">
      <c r="A188" s="103"/>
      <c r="B188" s="113"/>
      <c r="C188" s="26"/>
      <c r="D188" s="27"/>
      <c r="E188" s="35"/>
      <c r="F188" s="35"/>
      <c r="G188" s="33"/>
      <c r="H188" s="95"/>
    </row>
    <row r="189" spans="1:8" s="13" customFormat="1">
      <c r="A189" s="103"/>
      <c r="B189" s="114" t="s">
        <v>11</v>
      </c>
      <c r="C189" s="143" t="s">
        <v>465</v>
      </c>
      <c r="D189" s="27"/>
      <c r="E189" s="35"/>
      <c r="F189" s="35"/>
      <c r="G189" s="33"/>
      <c r="H189" s="95"/>
    </row>
    <row r="190" spans="1:8" s="13" customFormat="1">
      <c r="A190" s="103" t="s">
        <v>133</v>
      </c>
      <c r="B190" s="113" t="s">
        <v>12</v>
      </c>
      <c r="C190" s="41" t="s">
        <v>273</v>
      </c>
      <c r="D190" s="18" t="s">
        <v>285</v>
      </c>
      <c r="E190" s="36">
        <v>6</v>
      </c>
      <c r="F190" s="33">
        <v>66.67</v>
      </c>
      <c r="G190" s="33">
        <f t="shared" ref="G190:G196" si="8">SUM(E190*F190)</f>
        <v>400.02</v>
      </c>
      <c r="H190" s="95"/>
    </row>
    <row r="191" spans="1:8" s="13" customFormat="1" ht="25.5">
      <c r="A191" s="103" t="s">
        <v>132</v>
      </c>
      <c r="B191" s="113" t="s">
        <v>13</v>
      </c>
      <c r="C191" s="41" t="s">
        <v>274</v>
      </c>
      <c r="D191" s="18" t="s">
        <v>285</v>
      </c>
      <c r="E191" s="36">
        <v>1</v>
      </c>
      <c r="F191" s="33">
        <v>80.94</v>
      </c>
      <c r="G191" s="33">
        <f t="shared" si="8"/>
        <v>80.94</v>
      </c>
      <c r="H191" s="95"/>
    </row>
    <row r="192" spans="1:8" s="13" customFormat="1">
      <c r="A192" s="103" t="s">
        <v>134</v>
      </c>
      <c r="B192" s="113" t="s">
        <v>14</v>
      </c>
      <c r="C192" s="41" t="s">
        <v>284</v>
      </c>
      <c r="D192" s="18" t="s">
        <v>180</v>
      </c>
      <c r="E192" s="36">
        <v>3</v>
      </c>
      <c r="F192" s="33">
        <v>105.15</v>
      </c>
      <c r="G192" s="33">
        <f t="shared" si="8"/>
        <v>315.45000000000005</v>
      </c>
      <c r="H192" s="95"/>
    </row>
    <row r="193" spans="1:8" s="13" customFormat="1">
      <c r="A193" s="103" t="s">
        <v>122</v>
      </c>
      <c r="B193" s="113" t="s">
        <v>15</v>
      </c>
      <c r="C193" s="41" t="s">
        <v>275</v>
      </c>
      <c r="D193" s="18" t="s">
        <v>175</v>
      </c>
      <c r="E193" s="36">
        <v>24</v>
      </c>
      <c r="F193" s="33">
        <v>17.79</v>
      </c>
      <c r="G193" s="33">
        <f t="shared" si="8"/>
        <v>426.96</v>
      </c>
      <c r="H193" s="95"/>
    </row>
    <row r="194" spans="1:8" s="13" customFormat="1">
      <c r="A194" s="103" t="s">
        <v>119</v>
      </c>
      <c r="B194" s="113" t="s">
        <v>16</v>
      </c>
      <c r="C194" s="41" t="s">
        <v>278</v>
      </c>
      <c r="D194" s="18" t="s">
        <v>175</v>
      </c>
      <c r="E194" s="36">
        <v>6</v>
      </c>
      <c r="F194" s="33">
        <v>11.01</v>
      </c>
      <c r="G194" s="33">
        <f t="shared" si="8"/>
        <v>66.06</v>
      </c>
      <c r="H194" s="95"/>
    </row>
    <row r="195" spans="1:8" s="13" customFormat="1">
      <c r="A195" s="103" t="s">
        <v>120</v>
      </c>
      <c r="B195" s="113" t="s">
        <v>17</v>
      </c>
      <c r="C195" s="41" t="s">
        <v>279</v>
      </c>
      <c r="D195" s="18" t="s">
        <v>175</v>
      </c>
      <c r="E195" s="36">
        <v>6</v>
      </c>
      <c r="F195" s="33">
        <v>7.31</v>
      </c>
      <c r="G195" s="33">
        <f t="shared" si="8"/>
        <v>43.86</v>
      </c>
      <c r="H195" s="95"/>
    </row>
    <row r="196" spans="1:8" s="13" customFormat="1">
      <c r="A196" s="103" t="s">
        <v>121</v>
      </c>
      <c r="B196" s="113" t="s">
        <v>18</v>
      </c>
      <c r="C196" s="41" t="s">
        <v>280</v>
      </c>
      <c r="D196" s="18" t="s">
        <v>175</v>
      </c>
      <c r="E196" s="36">
        <v>6</v>
      </c>
      <c r="F196" s="33">
        <v>35.1</v>
      </c>
      <c r="G196" s="33">
        <f t="shared" si="8"/>
        <v>210.60000000000002</v>
      </c>
      <c r="H196" s="95"/>
    </row>
    <row r="197" spans="1:8" s="13" customFormat="1">
      <c r="A197" s="103"/>
      <c r="B197" s="113" t="s">
        <v>19</v>
      </c>
      <c r="C197" s="17" t="s">
        <v>334</v>
      </c>
      <c r="D197" s="18" t="s">
        <v>180</v>
      </c>
      <c r="E197" s="36">
        <v>1</v>
      </c>
      <c r="F197" s="33">
        <v>420</v>
      </c>
      <c r="G197" s="33">
        <f t="shared" si="7"/>
        <v>420</v>
      </c>
      <c r="H197" s="95"/>
    </row>
    <row r="198" spans="1:8" s="13" customFormat="1">
      <c r="A198" s="103"/>
      <c r="B198" s="113" t="s">
        <v>20</v>
      </c>
      <c r="C198" s="17" t="s">
        <v>283</v>
      </c>
      <c r="D198" s="18" t="s">
        <v>180</v>
      </c>
      <c r="E198" s="36">
        <v>1</v>
      </c>
      <c r="F198" s="33">
        <v>120</v>
      </c>
      <c r="G198" s="33">
        <f t="shared" si="7"/>
        <v>120</v>
      </c>
      <c r="H198" s="95"/>
    </row>
    <row r="199" spans="1:8" s="13" customFormat="1" ht="25.5">
      <c r="A199" s="103" t="s">
        <v>692</v>
      </c>
      <c r="B199" s="113" t="s">
        <v>460</v>
      </c>
      <c r="C199" s="26" t="s">
        <v>693</v>
      </c>
      <c r="D199" s="27" t="s">
        <v>180</v>
      </c>
      <c r="E199" s="35">
        <v>2</v>
      </c>
      <c r="F199" s="35">
        <v>200.02</v>
      </c>
      <c r="G199" s="33">
        <f t="shared" si="7"/>
        <v>400.04</v>
      </c>
      <c r="H199" s="95"/>
    </row>
    <row r="200" spans="1:8" s="13" customFormat="1">
      <c r="A200" s="103"/>
      <c r="B200" s="113" t="s">
        <v>461</v>
      </c>
      <c r="C200" s="26" t="s">
        <v>76</v>
      </c>
      <c r="D200" s="27" t="s">
        <v>180</v>
      </c>
      <c r="E200" s="35">
        <v>1</v>
      </c>
      <c r="F200" s="35">
        <v>35</v>
      </c>
      <c r="G200" s="33">
        <f t="shared" si="7"/>
        <v>35</v>
      </c>
      <c r="H200" s="95"/>
    </row>
    <row r="201" spans="1:8" s="13" customFormat="1" ht="38.25">
      <c r="A201" s="103"/>
      <c r="B201" s="113" t="s">
        <v>462</v>
      </c>
      <c r="C201" s="17" t="s">
        <v>335</v>
      </c>
      <c r="D201" s="18" t="s">
        <v>180</v>
      </c>
      <c r="E201" s="36">
        <v>2</v>
      </c>
      <c r="F201" s="33">
        <v>95</v>
      </c>
      <c r="G201" s="33">
        <f t="shared" si="7"/>
        <v>190</v>
      </c>
      <c r="H201" s="95"/>
    </row>
    <row r="202" spans="1:8" s="13" customFormat="1">
      <c r="A202" s="103"/>
      <c r="B202" s="113" t="s">
        <v>463</v>
      </c>
      <c r="C202" s="17" t="s">
        <v>75</v>
      </c>
      <c r="D202" s="18" t="s">
        <v>260</v>
      </c>
      <c r="E202" s="36">
        <v>4</v>
      </c>
      <c r="F202" s="33">
        <v>35</v>
      </c>
      <c r="G202" s="33">
        <f t="shared" si="7"/>
        <v>140</v>
      </c>
      <c r="H202" s="95"/>
    </row>
    <row r="203" spans="1:8" s="13" customFormat="1">
      <c r="A203" s="103">
        <v>6004</v>
      </c>
      <c r="B203" s="113" t="s">
        <v>464</v>
      </c>
      <c r="C203" s="17" t="s">
        <v>124</v>
      </c>
      <c r="D203" s="18" t="s">
        <v>260</v>
      </c>
      <c r="E203" s="36">
        <v>1</v>
      </c>
      <c r="F203" s="33">
        <v>41.49</v>
      </c>
      <c r="G203" s="33">
        <f t="shared" si="7"/>
        <v>41.49</v>
      </c>
      <c r="H203" s="95"/>
    </row>
    <row r="204" spans="1:8" s="13" customFormat="1">
      <c r="A204" s="103">
        <v>6007</v>
      </c>
      <c r="B204" s="113" t="s">
        <v>466</v>
      </c>
      <c r="C204" s="17" t="s">
        <v>123</v>
      </c>
      <c r="D204" s="18" t="s">
        <v>260</v>
      </c>
      <c r="E204" s="36">
        <v>3</v>
      </c>
      <c r="F204" s="33">
        <v>34.78</v>
      </c>
      <c r="G204" s="33">
        <f t="shared" si="7"/>
        <v>104.34</v>
      </c>
      <c r="H204" s="95"/>
    </row>
    <row r="205" spans="1:8" s="13" customFormat="1">
      <c r="A205" s="103">
        <v>6008</v>
      </c>
      <c r="B205" s="113" t="s">
        <v>467</v>
      </c>
      <c r="C205" s="17" t="s">
        <v>125</v>
      </c>
      <c r="D205" s="18" t="s">
        <v>260</v>
      </c>
      <c r="E205" s="36">
        <v>3</v>
      </c>
      <c r="F205" s="33">
        <v>30.91</v>
      </c>
      <c r="G205" s="33">
        <f t="shared" si="7"/>
        <v>92.73</v>
      </c>
      <c r="H205" s="95"/>
    </row>
    <row r="206" spans="1:8" s="13" customFormat="1">
      <c r="A206" s="103"/>
      <c r="B206" s="113" t="s">
        <v>469</v>
      </c>
      <c r="C206" s="26" t="s">
        <v>10</v>
      </c>
      <c r="D206" s="27" t="s">
        <v>180</v>
      </c>
      <c r="E206" s="35">
        <v>1</v>
      </c>
      <c r="F206" s="35">
        <v>120</v>
      </c>
      <c r="G206" s="33">
        <f t="shared" si="7"/>
        <v>120</v>
      </c>
      <c r="H206" s="95"/>
    </row>
    <row r="207" spans="1:8" s="13" customFormat="1">
      <c r="A207" s="103" t="s">
        <v>128</v>
      </c>
      <c r="B207" s="113" t="s">
        <v>707</v>
      </c>
      <c r="C207" s="17" t="s">
        <v>74</v>
      </c>
      <c r="D207" s="18" t="s">
        <v>180</v>
      </c>
      <c r="E207" s="36">
        <v>1</v>
      </c>
      <c r="F207" s="33">
        <v>63.34</v>
      </c>
      <c r="G207" s="33">
        <f t="shared" si="7"/>
        <v>63.34</v>
      </c>
      <c r="H207" s="95"/>
    </row>
    <row r="208" spans="1:8" s="13" customFormat="1">
      <c r="A208" s="103" t="s">
        <v>128</v>
      </c>
      <c r="B208" s="113" t="s">
        <v>708</v>
      </c>
      <c r="C208" s="17" t="s">
        <v>339</v>
      </c>
      <c r="D208" s="18" t="s">
        <v>180</v>
      </c>
      <c r="E208" s="36">
        <v>1</v>
      </c>
      <c r="F208" s="33">
        <v>40.32</v>
      </c>
      <c r="G208" s="33">
        <f t="shared" si="7"/>
        <v>40.32</v>
      </c>
      <c r="H208" s="95"/>
    </row>
    <row r="209" spans="1:8" s="13" customFormat="1">
      <c r="A209" s="103" t="s">
        <v>59</v>
      </c>
      <c r="B209" s="113" t="s">
        <v>709</v>
      </c>
      <c r="C209" s="17" t="s">
        <v>340</v>
      </c>
      <c r="D209" s="18" t="s">
        <v>175</v>
      </c>
      <c r="E209" s="36">
        <v>3</v>
      </c>
      <c r="F209" s="33">
        <v>347.36</v>
      </c>
      <c r="G209" s="33">
        <f t="shared" si="7"/>
        <v>1042.08</v>
      </c>
      <c r="H209" s="95"/>
    </row>
    <row r="210" spans="1:8" s="13" customFormat="1">
      <c r="A210" s="103" t="s">
        <v>59</v>
      </c>
      <c r="B210" s="113" t="s">
        <v>710</v>
      </c>
      <c r="C210" s="17" t="s">
        <v>8</v>
      </c>
      <c r="D210" s="18" t="s">
        <v>175</v>
      </c>
      <c r="E210" s="36">
        <v>4</v>
      </c>
      <c r="F210" s="33">
        <v>57.89</v>
      </c>
      <c r="G210" s="33">
        <f t="shared" si="7"/>
        <v>231.56</v>
      </c>
      <c r="H210" s="95"/>
    </row>
    <row r="211" spans="1:8" s="13" customFormat="1">
      <c r="A211" s="103" t="s">
        <v>688</v>
      </c>
      <c r="B211" s="113" t="s">
        <v>711</v>
      </c>
      <c r="C211" s="17" t="s">
        <v>687</v>
      </c>
      <c r="D211" s="18" t="s">
        <v>180</v>
      </c>
      <c r="E211" s="36">
        <v>1</v>
      </c>
      <c r="F211" s="33">
        <v>72.72</v>
      </c>
      <c r="G211" s="33">
        <f t="shared" si="7"/>
        <v>72.72</v>
      </c>
      <c r="H211" s="95"/>
    </row>
    <row r="212" spans="1:8" s="13" customFormat="1" ht="25.5">
      <c r="A212" s="103" t="s">
        <v>685</v>
      </c>
      <c r="B212" s="113" t="s">
        <v>712</v>
      </c>
      <c r="C212" s="17" t="s">
        <v>684</v>
      </c>
      <c r="D212" s="18" t="s">
        <v>260</v>
      </c>
      <c r="E212" s="36">
        <v>1</v>
      </c>
      <c r="F212" s="33">
        <v>303.19</v>
      </c>
      <c r="G212" s="33">
        <f t="shared" si="7"/>
        <v>303.19</v>
      </c>
      <c r="H212" s="95"/>
    </row>
    <row r="213" spans="1:8" s="13" customFormat="1">
      <c r="A213" s="103" t="s">
        <v>694</v>
      </c>
      <c r="B213" s="113" t="s">
        <v>713</v>
      </c>
      <c r="C213" s="26" t="s">
        <v>468</v>
      </c>
      <c r="D213" s="27" t="s">
        <v>180</v>
      </c>
      <c r="E213" s="35">
        <v>2</v>
      </c>
      <c r="F213" s="35">
        <v>40.32</v>
      </c>
      <c r="G213" s="33">
        <f t="shared" si="7"/>
        <v>80.64</v>
      </c>
      <c r="H213" s="95">
        <f>SUM(G190:G213)</f>
        <v>5041.34</v>
      </c>
    </row>
    <row r="214" spans="1:8" s="13" customFormat="1">
      <c r="A214" s="103"/>
      <c r="B214" s="113"/>
      <c r="C214" s="26"/>
      <c r="D214" s="27"/>
      <c r="E214" s="35"/>
      <c r="F214" s="35"/>
      <c r="G214" s="33"/>
      <c r="H214" s="95"/>
    </row>
    <row r="215" spans="1:8" s="13" customFormat="1">
      <c r="A215" s="103"/>
      <c r="B215" s="114" t="s">
        <v>21</v>
      </c>
      <c r="C215" s="143" t="s">
        <v>556</v>
      </c>
      <c r="D215" s="27"/>
      <c r="E215" s="35"/>
      <c r="F215" s="35"/>
      <c r="G215" s="33"/>
      <c r="H215" s="95"/>
    </row>
    <row r="216" spans="1:8" s="13" customFormat="1">
      <c r="A216" s="103"/>
      <c r="B216" s="114" t="s">
        <v>22</v>
      </c>
      <c r="C216" s="143" t="s">
        <v>606</v>
      </c>
      <c r="D216" s="27"/>
      <c r="E216" s="35"/>
      <c r="F216" s="35"/>
      <c r="G216" s="33"/>
      <c r="H216" s="95"/>
    </row>
    <row r="217" spans="1:8" s="13" customFormat="1">
      <c r="A217" s="103"/>
      <c r="B217" s="113" t="s">
        <v>559</v>
      </c>
      <c r="C217" s="26" t="s">
        <v>557</v>
      </c>
      <c r="D217" s="27" t="s">
        <v>260</v>
      </c>
      <c r="E217" s="35">
        <v>1</v>
      </c>
      <c r="F217" s="35">
        <v>6500</v>
      </c>
      <c r="G217" s="33">
        <f t="shared" si="7"/>
        <v>6500</v>
      </c>
      <c r="H217" s="95"/>
    </row>
    <row r="218" spans="1:8" s="13" customFormat="1">
      <c r="A218" s="103">
        <v>3356</v>
      </c>
      <c r="B218" s="113" t="s">
        <v>560</v>
      </c>
      <c r="C218" s="26" t="s">
        <v>595</v>
      </c>
      <c r="D218" s="27" t="s">
        <v>235</v>
      </c>
      <c r="E218" s="35">
        <v>8</v>
      </c>
      <c r="F218" s="35">
        <v>83.64</v>
      </c>
      <c r="G218" s="33">
        <f t="shared" si="7"/>
        <v>669.12</v>
      </c>
      <c r="H218" s="95"/>
    </row>
    <row r="219" spans="1:8" s="13" customFormat="1">
      <c r="A219" s="103" t="s">
        <v>663</v>
      </c>
      <c r="B219" s="113" t="s">
        <v>561</v>
      </c>
      <c r="C219" s="26" t="s">
        <v>596</v>
      </c>
      <c r="D219" s="27" t="s">
        <v>175</v>
      </c>
      <c r="E219" s="35">
        <v>20</v>
      </c>
      <c r="F219" s="35">
        <v>16.41</v>
      </c>
      <c r="G219" s="33">
        <f t="shared" si="7"/>
        <v>328.2</v>
      </c>
      <c r="H219" s="95"/>
    </row>
    <row r="220" spans="1:8" s="13" customFormat="1">
      <c r="A220" s="103" t="s">
        <v>122</v>
      </c>
      <c r="B220" s="113" t="s">
        <v>562</v>
      </c>
      <c r="C220" s="41" t="s">
        <v>275</v>
      </c>
      <c r="D220" s="18" t="s">
        <v>175</v>
      </c>
      <c r="E220" s="36">
        <v>24</v>
      </c>
      <c r="F220" s="33">
        <v>17.79</v>
      </c>
      <c r="G220" s="33">
        <f t="shared" si="7"/>
        <v>426.96</v>
      </c>
      <c r="H220" s="95"/>
    </row>
    <row r="221" spans="1:8" s="13" customFormat="1">
      <c r="A221" s="103">
        <v>72577</v>
      </c>
      <c r="B221" s="113" t="s">
        <v>563</v>
      </c>
      <c r="C221" s="148" t="s">
        <v>590</v>
      </c>
      <c r="D221" s="27" t="s">
        <v>260</v>
      </c>
      <c r="E221" s="35">
        <v>6</v>
      </c>
      <c r="F221" s="35">
        <v>7.11</v>
      </c>
      <c r="G221" s="33">
        <f t="shared" si="7"/>
        <v>42.660000000000004</v>
      </c>
      <c r="H221" s="95"/>
    </row>
    <row r="222" spans="1:8" s="13" customFormat="1">
      <c r="A222" s="103">
        <v>72633</v>
      </c>
      <c r="B222" s="113" t="s">
        <v>564</v>
      </c>
      <c r="C222" s="148" t="s">
        <v>594</v>
      </c>
      <c r="D222" s="27" t="s">
        <v>260</v>
      </c>
      <c r="E222" s="35">
        <v>4</v>
      </c>
      <c r="F222" s="35">
        <v>5.36</v>
      </c>
      <c r="G222" s="33">
        <f t="shared" si="7"/>
        <v>21.44</v>
      </c>
      <c r="H222" s="95"/>
    </row>
    <row r="223" spans="1:8" s="13" customFormat="1">
      <c r="A223" s="103">
        <v>72786</v>
      </c>
      <c r="B223" s="113" t="s">
        <v>565</v>
      </c>
      <c r="C223" s="148" t="s">
        <v>607</v>
      </c>
      <c r="D223" s="27" t="s">
        <v>260</v>
      </c>
      <c r="E223" s="35">
        <v>1</v>
      </c>
      <c r="F223" s="35">
        <v>22.03</v>
      </c>
      <c r="G223" s="33">
        <f t="shared" si="7"/>
        <v>22.03</v>
      </c>
      <c r="H223" s="95"/>
    </row>
    <row r="224" spans="1:8" s="13" customFormat="1">
      <c r="A224" s="103" t="s">
        <v>671</v>
      </c>
      <c r="B224" s="113" t="s">
        <v>745</v>
      </c>
      <c r="C224" s="148" t="s">
        <v>670</v>
      </c>
      <c r="D224" s="27" t="s">
        <v>260</v>
      </c>
      <c r="E224" s="35">
        <v>1</v>
      </c>
      <c r="F224" s="35">
        <v>109.11</v>
      </c>
      <c r="G224" s="33">
        <f t="shared" si="7"/>
        <v>109.11</v>
      </c>
      <c r="H224" s="95">
        <f>SUM(G217:G224)</f>
        <v>8119.5199999999986</v>
      </c>
    </row>
    <row r="225" spans="1:8" s="13" customFormat="1">
      <c r="A225" s="103"/>
      <c r="B225" s="113"/>
      <c r="C225" s="26"/>
      <c r="D225" s="27"/>
      <c r="E225" s="35"/>
      <c r="F225" s="35"/>
      <c r="G225" s="33"/>
      <c r="H225" s="95"/>
    </row>
    <row r="226" spans="1:8" s="13" customFormat="1">
      <c r="A226" s="103"/>
      <c r="B226" s="114" t="s">
        <v>23</v>
      </c>
      <c r="C226" s="143" t="s">
        <v>558</v>
      </c>
      <c r="D226" s="27"/>
      <c r="E226" s="35"/>
      <c r="F226" s="35"/>
      <c r="G226" s="33"/>
      <c r="H226" s="95"/>
    </row>
    <row r="227" spans="1:8" s="13" customFormat="1" ht="13.5" customHeight="1">
      <c r="A227" s="103"/>
      <c r="B227" s="113" t="s">
        <v>567</v>
      </c>
      <c r="C227" s="148" t="s">
        <v>585</v>
      </c>
      <c r="D227" s="27" t="s">
        <v>93</v>
      </c>
      <c r="E227" s="35">
        <v>12</v>
      </c>
      <c r="F227" s="35">
        <v>180</v>
      </c>
      <c r="G227" s="33">
        <f t="shared" ref="G227:G290" si="9">SUM(E227*F227)</f>
        <v>2160</v>
      </c>
      <c r="H227" s="95"/>
    </row>
    <row r="228" spans="1:8" s="13" customFormat="1">
      <c r="A228" s="103"/>
      <c r="B228" s="113" t="s">
        <v>574</v>
      </c>
      <c r="C228" s="148" t="s">
        <v>586</v>
      </c>
      <c r="D228" s="27" t="s">
        <v>93</v>
      </c>
      <c r="E228" s="35">
        <v>6</v>
      </c>
      <c r="F228" s="35">
        <v>220</v>
      </c>
      <c r="G228" s="33">
        <f t="shared" si="9"/>
        <v>1320</v>
      </c>
      <c r="H228" s="95"/>
    </row>
    <row r="229" spans="1:8" s="13" customFormat="1">
      <c r="A229" s="103"/>
      <c r="B229" s="113" t="s">
        <v>575</v>
      </c>
      <c r="C229" s="148" t="s">
        <v>587</v>
      </c>
      <c r="D229" s="27" t="s">
        <v>175</v>
      </c>
      <c r="E229" s="35">
        <v>70</v>
      </c>
      <c r="F229" s="35">
        <v>6</v>
      </c>
      <c r="G229" s="33">
        <f t="shared" si="9"/>
        <v>420</v>
      </c>
      <c r="H229" s="95"/>
    </row>
    <row r="230" spans="1:8" s="13" customFormat="1">
      <c r="A230" s="103"/>
      <c r="B230" s="113" t="s">
        <v>576</v>
      </c>
      <c r="C230" s="148" t="s">
        <v>661</v>
      </c>
      <c r="D230" s="27" t="s">
        <v>175</v>
      </c>
      <c r="E230" s="35">
        <v>80</v>
      </c>
      <c r="F230" s="35">
        <v>8</v>
      </c>
      <c r="G230" s="33">
        <f t="shared" si="9"/>
        <v>640</v>
      </c>
      <c r="H230" s="95"/>
    </row>
    <row r="231" spans="1:8" s="13" customFormat="1">
      <c r="A231" s="103" t="s">
        <v>663</v>
      </c>
      <c r="B231" s="113" t="s">
        <v>577</v>
      </c>
      <c r="C231" s="148" t="s">
        <v>589</v>
      </c>
      <c r="D231" s="27" t="s">
        <v>175</v>
      </c>
      <c r="E231" s="35">
        <v>60</v>
      </c>
      <c r="F231" s="35">
        <v>16.41</v>
      </c>
      <c r="G231" s="33">
        <f t="shared" si="9"/>
        <v>984.6</v>
      </c>
      <c r="H231" s="95"/>
    </row>
    <row r="232" spans="1:8" s="13" customFormat="1">
      <c r="A232" s="103">
        <v>72577</v>
      </c>
      <c r="B232" s="113" t="s">
        <v>578</v>
      </c>
      <c r="C232" s="148" t="s">
        <v>590</v>
      </c>
      <c r="D232" s="27" t="s">
        <v>260</v>
      </c>
      <c r="E232" s="35">
        <v>1</v>
      </c>
      <c r="F232" s="35">
        <v>7.11</v>
      </c>
      <c r="G232" s="33">
        <f t="shared" si="9"/>
        <v>7.11</v>
      </c>
      <c r="H232" s="95"/>
    </row>
    <row r="233" spans="1:8" s="13" customFormat="1">
      <c r="A233" s="103">
        <v>72633</v>
      </c>
      <c r="B233" s="113" t="s">
        <v>579</v>
      </c>
      <c r="C233" s="148" t="s">
        <v>594</v>
      </c>
      <c r="D233" s="27" t="s">
        <v>260</v>
      </c>
      <c r="E233" s="35">
        <v>1</v>
      </c>
      <c r="F233" s="35">
        <v>5.36</v>
      </c>
      <c r="G233" s="33">
        <f t="shared" si="9"/>
        <v>5.36</v>
      </c>
      <c r="H233" s="95"/>
    </row>
    <row r="234" spans="1:8" s="13" customFormat="1">
      <c r="A234" s="103"/>
      <c r="B234" s="113" t="s">
        <v>580</v>
      </c>
      <c r="C234" s="148" t="s">
        <v>591</v>
      </c>
      <c r="D234" s="27" t="s">
        <v>260</v>
      </c>
      <c r="E234" s="35">
        <v>1</v>
      </c>
      <c r="F234" s="35">
        <v>50</v>
      </c>
      <c r="G234" s="33">
        <f t="shared" si="9"/>
        <v>50</v>
      </c>
      <c r="H234" s="95"/>
    </row>
    <row r="235" spans="1:8" s="13" customFormat="1" ht="14.25" customHeight="1">
      <c r="A235" s="103"/>
      <c r="B235" s="113" t="s">
        <v>581</v>
      </c>
      <c r="C235" s="148" t="s">
        <v>592</v>
      </c>
      <c r="D235" s="27" t="s">
        <v>260</v>
      </c>
      <c r="E235" s="35">
        <v>1</v>
      </c>
      <c r="F235" s="35">
        <v>50</v>
      </c>
      <c r="G235" s="33">
        <f t="shared" si="9"/>
        <v>50</v>
      </c>
      <c r="H235" s="95"/>
    </row>
    <row r="236" spans="1:8" s="13" customFormat="1" ht="14.25" customHeight="1">
      <c r="A236" s="103"/>
      <c r="B236" s="113" t="s">
        <v>582</v>
      </c>
      <c r="C236" s="148" t="s">
        <v>593</v>
      </c>
      <c r="D236" s="27" t="s">
        <v>260</v>
      </c>
      <c r="E236" s="35">
        <v>4</v>
      </c>
      <c r="F236" s="35">
        <v>50</v>
      </c>
      <c r="G236" s="33">
        <f t="shared" si="9"/>
        <v>200</v>
      </c>
      <c r="H236" s="95"/>
    </row>
    <row r="237" spans="1:8" s="13" customFormat="1" ht="14.25" customHeight="1">
      <c r="A237" s="103">
        <v>4734</v>
      </c>
      <c r="B237" s="113" t="s">
        <v>583</v>
      </c>
      <c r="C237" s="148" t="s">
        <v>665</v>
      </c>
      <c r="D237" s="27" t="s">
        <v>272</v>
      </c>
      <c r="E237" s="35">
        <v>6</v>
      </c>
      <c r="F237" s="35">
        <v>268.77999999999997</v>
      </c>
      <c r="G237" s="33">
        <f t="shared" si="9"/>
        <v>1612.6799999999998</v>
      </c>
      <c r="H237" s="95"/>
    </row>
    <row r="238" spans="1:8" s="13" customFormat="1" ht="14.25" customHeight="1">
      <c r="A238" s="103"/>
      <c r="B238" s="113" t="s">
        <v>662</v>
      </c>
      <c r="C238" s="148" t="s">
        <v>667</v>
      </c>
      <c r="D238" s="27" t="s">
        <v>260</v>
      </c>
      <c r="E238" s="35">
        <v>1</v>
      </c>
      <c r="F238" s="35">
        <v>300</v>
      </c>
      <c r="G238" s="33">
        <f t="shared" si="9"/>
        <v>300</v>
      </c>
      <c r="H238" s="95"/>
    </row>
    <row r="239" spans="1:8" s="13" customFormat="1" ht="14.25" customHeight="1">
      <c r="A239" s="103"/>
      <c r="B239" s="113" t="s">
        <v>664</v>
      </c>
      <c r="C239" s="148" t="s">
        <v>669</v>
      </c>
      <c r="D239" s="27" t="s">
        <v>174</v>
      </c>
      <c r="E239" s="35">
        <v>1</v>
      </c>
      <c r="F239" s="35">
        <v>300</v>
      </c>
      <c r="G239" s="33">
        <f t="shared" si="9"/>
        <v>300</v>
      </c>
      <c r="H239" s="95"/>
    </row>
    <row r="240" spans="1:8" s="13" customFormat="1" ht="13.5" customHeight="1">
      <c r="A240" s="103"/>
      <c r="B240" s="113" t="s">
        <v>666</v>
      </c>
      <c r="C240" s="148" t="s">
        <v>584</v>
      </c>
      <c r="D240" s="27" t="s">
        <v>260</v>
      </c>
      <c r="E240" s="35">
        <v>1</v>
      </c>
      <c r="F240" s="35">
        <v>1600</v>
      </c>
      <c r="G240" s="33">
        <f t="shared" si="9"/>
        <v>1600</v>
      </c>
      <c r="H240" s="95"/>
    </row>
    <row r="241" spans="1:8" s="13" customFormat="1" ht="25.5">
      <c r="A241" s="103"/>
      <c r="B241" s="113" t="s">
        <v>668</v>
      </c>
      <c r="C241" s="148" t="s">
        <v>588</v>
      </c>
      <c r="D241" s="27" t="s">
        <v>260</v>
      </c>
      <c r="E241" s="35">
        <v>1</v>
      </c>
      <c r="F241" s="35">
        <v>5760</v>
      </c>
      <c r="G241" s="33">
        <v>7000</v>
      </c>
      <c r="H241" s="95">
        <f>SUM(G227:G241)</f>
        <v>16649.75</v>
      </c>
    </row>
    <row r="242" spans="1:8" s="13" customFormat="1">
      <c r="A242" s="103"/>
      <c r="B242" s="113"/>
      <c r="C242" s="26"/>
      <c r="D242" s="27"/>
      <c r="E242" s="35"/>
      <c r="F242" s="35"/>
      <c r="G242" s="33"/>
      <c r="H242" s="95"/>
    </row>
    <row r="243" spans="1:8" s="13" customFormat="1">
      <c r="A243" s="103"/>
      <c r="B243" s="114" t="s">
        <v>24</v>
      </c>
      <c r="C243" s="143" t="s">
        <v>566</v>
      </c>
      <c r="D243" s="27"/>
      <c r="E243" s="35"/>
      <c r="F243" s="35"/>
      <c r="G243" s="33"/>
      <c r="H243" s="95"/>
    </row>
    <row r="244" spans="1:8" s="13" customFormat="1">
      <c r="A244" s="151" t="s">
        <v>570</v>
      </c>
      <c r="B244" s="113" t="s">
        <v>597</v>
      </c>
      <c r="C244" s="149" t="s">
        <v>568</v>
      </c>
      <c r="D244" s="27" t="s">
        <v>272</v>
      </c>
      <c r="E244" s="35">
        <v>12</v>
      </c>
      <c r="F244" s="35">
        <v>15.95</v>
      </c>
      <c r="G244" s="33">
        <f t="shared" si="9"/>
        <v>191.39999999999998</v>
      </c>
      <c r="H244" s="95"/>
    </row>
    <row r="245" spans="1:8" s="13" customFormat="1">
      <c r="A245" s="151" t="s">
        <v>695</v>
      </c>
      <c r="B245" s="113" t="s">
        <v>598</v>
      </c>
      <c r="C245" s="149" t="s">
        <v>696</v>
      </c>
      <c r="D245" s="27" t="s">
        <v>272</v>
      </c>
      <c r="E245" s="35">
        <v>6</v>
      </c>
      <c r="F245" s="35">
        <v>7.91</v>
      </c>
      <c r="G245" s="33">
        <f t="shared" si="9"/>
        <v>47.46</v>
      </c>
      <c r="H245" s="95"/>
    </row>
    <row r="246" spans="1:8" s="13" customFormat="1">
      <c r="A246" s="151" t="s">
        <v>571</v>
      </c>
      <c r="B246" s="113" t="s">
        <v>599</v>
      </c>
      <c r="C246" s="149" t="s">
        <v>569</v>
      </c>
      <c r="D246" s="27" t="s">
        <v>272</v>
      </c>
      <c r="E246" s="35">
        <v>4</v>
      </c>
      <c r="F246" s="35">
        <v>11.91</v>
      </c>
      <c r="G246" s="33">
        <f t="shared" si="9"/>
        <v>47.64</v>
      </c>
      <c r="H246" s="95"/>
    </row>
    <row r="247" spans="1:8" s="13" customFormat="1" ht="25.5">
      <c r="A247" s="151" t="s">
        <v>678</v>
      </c>
      <c r="B247" s="113" t="s">
        <v>600</v>
      </c>
      <c r="C247" s="149" t="s">
        <v>679</v>
      </c>
      <c r="D247" s="27" t="s">
        <v>260</v>
      </c>
      <c r="E247" s="35">
        <v>1</v>
      </c>
      <c r="F247" s="35">
        <v>1280.69</v>
      </c>
      <c r="G247" s="33">
        <f t="shared" si="9"/>
        <v>1280.69</v>
      </c>
      <c r="H247" s="95"/>
    </row>
    <row r="248" spans="1:8" s="13" customFormat="1" ht="25.5">
      <c r="A248" s="151" t="s">
        <v>681</v>
      </c>
      <c r="B248" s="113" t="s">
        <v>601</v>
      </c>
      <c r="C248" s="149" t="s">
        <v>680</v>
      </c>
      <c r="D248" s="27" t="s">
        <v>260</v>
      </c>
      <c r="E248" s="35">
        <v>1</v>
      </c>
      <c r="F248" s="35">
        <v>1216.74</v>
      </c>
      <c r="G248" s="33">
        <f t="shared" si="9"/>
        <v>1216.74</v>
      </c>
      <c r="H248" s="95"/>
    </row>
    <row r="249" spans="1:8" s="13" customFormat="1">
      <c r="A249" s="103" t="s">
        <v>92</v>
      </c>
      <c r="B249" s="113" t="s">
        <v>602</v>
      </c>
      <c r="C249" s="41" t="s">
        <v>276</v>
      </c>
      <c r="D249" s="18" t="s">
        <v>180</v>
      </c>
      <c r="E249" s="36">
        <v>8</v>
      </c>
      <c r="F249" s="33">
        <v>70.67</v>
      </c>
      <c r="G249" s="33">
        <f t="shared" si="9"/>
        <v>565.36</v>
      </c>
      <c r="H249" s="95"/>
    </row>
    <row r="250" spans="1:8" s="13" customFormat="1">
      <c r="A250" s="151" t="s">
        <v>572</v>
      </c>
      <c r="B250" s="113" t="s">
        <v>603</v>
      </c>
      <c r="C250" s="149" t="s">
        <v>608</v>
      </c>
      <c r="D250" s="27" t="s">
        <v>272</v>
      </c>
      <c r="E250" s="35">
        <v>12</v>
      </c>
      <c r="F250" s="35">
        <v>50.24</v>
      </c>
      <c r="G250" s="33">
        <f t="shared" si="9"/>
        <v>602.88</v>
      </c>
      <c r="H250" s="95"/>
    </row>
    <row r="251" spans="1:8" s="13" customFormat="1">
      <c r="A251" s="151" t="s">
        <v>697</v>
      </c>
      <c r="B251" s="113" t="s">
        <v>604</v>
      </c>
      <c r="C251" s="149" t="s">
        <v>609</v>
      </c>
      <c r="D251" s="27" t="s">
        <v>272</v>
      </c>
      <c r="E251" s="35">
        <v>40</v>
      </c>
      <c r="F251" s="35">
        <v>23.22</v>
      </c>
      <c r="G251" s="33">
        <f t="shared" si="9"/>
        <v>928.8</v>
      </c>
      <c r="H251" s="95"/>
    </row>
    <row r="252" spans="1:8" s="13" customFormat="1">
      <c r="A252" s="151"/>
      <c r="B252" s="113" t="s">
        <v>605</v>
      </c>
      <c r="C252" s="149" t="s">
        <v>610</v>
      </c>
      <c r="D252" s="27" t="s">
        <v>260</v>
      </c>
      <c r="E252" s="35">
        <v>2</v>
      </c>
      <c r="F252" s="35">
        <v>17</v>
      </c>
      <c r="G252" s="33">
        <f t="shared" si="9"/>
        <v>34</v>
      </c>
      <c r="H252" s="95"/>
    </row>
    <row r="253" spans="1:8" s="13" customFormat="1" ht="25.5">
      <c r="A253" s="151" t="s">
        <v>573</v>
      </c>
      <c r="B253" s="113" t="s">
        <v>755</v>
      </c>
      <c r="C253" s="149" t="s">
        <v>611</v>
      </c>
      <c r="D253" s="27" t="s">
        <v>260</v>
      </c>
      <c r="E253" s="35">
        <v>6</v>
      </c>
      <c r="F253" s="35">
        <v>13.86</v>
      </c>
      <c r="G253" s="33">
        <f t="shared" si="9"/>
        <v>83.16</v>
      </c>
      <c r="H253" s="95">
        <f>SUM(G244:G253)</f>
        <v>4998.13</v>
      </c>
    </row>
    <row r="254" spans="1:8" s="13" customFormat="1">
      <c r="A254" s="103"/>
      <c r="B254" s="113"/>
      <c r="C254" s="26"/>
      <c r="D254" s="27"/>
      <c r="E254" s="35"/>
      <c r="F254" s="35"/>
      <c r="G254" s="33"/>
      <c r="H254" s="95"/>
    </row>
    <row r="255" spans="1:8" s="13" customFormat="1">
      <c r="A255" s="103"/>
      <c r="B255" s="43" t="s">
        <v>246</v>
      </c>
      <c r="C255" s="44" t="s">
        <v>286</v>
      </c>
      <c r="D255" s="45"/>
      <c r="E255" s="132"/>
      <c r="F255" s="33"/>
      <c r="G255" s="33"/>
      <c r="H255" s="95"/>
    </row>
    <row r="256" spans="1:8" s="13" customFormat="1" ht="25.5">
      <c r="A256" s="103"/>
      <c r="B256" s="43" t="s">
        <v>247</v>
      </c>
      <c r="C256" s="47" t="s">
        <v>471</v>
      </c>
      <c r="D256" s="45"/>
      <c r="E256" s="133"/>
      <c r="F256" s="33"/>
      <c r="G256" s="33"/>
      <c r="H256" s="95"/>
    </row>
    <row r="257" spans="1:10" s="13" customFormat="1">
      <c r="A257" s="103"/>
      <c r="B257" s="46" t="s">
        <v>470</v>
      </c>
      <c r="C257" s="48" t="s">
        <v>287</v>
      </c>
      <c r="D257" s="49" t="s">
        <v>179</v>
      </c>
      <c r="E257" s="154">
        <v>15</v>
      </c>
      <c r="F257" s="33">
        <v>1.1200000000000001</v>
      </c>
      <c r="G257" s="33">
        <f t="shared" si="9"/>
        <v>16.8</v>
      </c>
      <c r="H257" s="95"/>
    </row>
    <row r="258" spans="1:10" s="13" customFormat="1" ht="38.25">
      <c r="A258" s="103" t="s">
        <v>103</v>
      </c>
      <c r="B258" s="46" t="s">
        <v>472</v>
      </c>
      <c r="C258" s="50" t="s">
        <v>317</v>
      </c>
      <c r="D258" s="49" t="s">
        <v>175</v>
      </c>
      <c r="E258" s="154">
        <v>150</v>
      </c>
      <c r="F258" s="33">
        <v>7.04</v>
      </c>
      <c r="G258" s="33">
        <f t="shared" si="9"/>
        <v>1056</v>
      </c>
      <c r="H258" s="95"/>
    </row>
    <row r="259" spans="1:10" s="13" customFormat="1" ht="25.5">
      <c r="A259" s="103" t="s">
        <v>104</v>
      </c>
      <c r="B259" s="46" t="s">
        <v>473</v>
      </c>
      <c r="C259" s="50" t="s">
        <v>94</v>
      </c>
      <c r="D259" s="49" t="s">
        <v>175</v>
      </c>
      <c r="E259" s="154">
        <v>12</v>
      </c>
      <c r="F259" s="33">
        <v>10.53</v>
      </c>
      <c r="G259" s="33">
        <f t="shared" si="9"/>
        <v>126.35999999999999</v>
      </c>
      <c r="H259" s="95"/>
    </row>
    <row r="260" spans="1:10" s="13" customFormat="1" ht="38.25">
      <c r="A260" s="103"/>
      <c r="B260" s="46" t="s">
        <v>474</v>
      </c>
      <c r="C260" s="51" t="s">
        <v>148</v>
      </c>
      <c r="D260" s="49" t="s">
        <v>93</v>
      </c>
      <c r="E260" s="154">
        <v>13</v>
      </c>
      <c r="F260" s="33">
        <v>45</v>
      </c>
      <c r="G260" s="33">
        <f t="shared" si="9"/>
        <v>585</v>
      </c>
      <c r="H260" s="95"/>
    </row>
    <row r="261" spans="1:10" s="13" customFormat="1" ht="38.25">
      <c r="A261" s="103"/>
      <c r="B261" s="46" t="s">
        <v>475</v>
      </c>
      <c r="C261" s="51" t="s">
        <v>149</v>
      </c>
      <c r="D261" s="49" t="s">
        <v>180</v>
      </c>
      <c r="E261" s="154">
        <v>10</v>
      </c>
      <c r="F261" s="33">
        <v>8.1999999999999993</v>
      </c>
      <c r="G261" s="33">
        <f t="shared" si="9"/>
        <v>82</v>
      </c>
      <c r="H261" s="95"/>
    </row>
    <row r="262" spans="1:10" s="13" customFormat="1" ht="51">
      <c r="A262" s="103"/>
      <c r="B262" s="46" t="s">
        <v>476</v>
      </c>
      <c r="C262" s="51" t="s">
        <v>318</v>
      </c>
      <c r="D262" s="49" t="s">
        <v>180</v>
      </c>
      <c r="E262" s="154">
        <v>30</v>
      </c>
      <c r="F262" s="33">
        <v>14.7</v>
      </c>
      <c r="G262" s="33">
        <f t="shared" si="9"/>
        <v>441</v>
      </c>
      <c r="H262" s="95"/>
    </row>
    <row r="263" spans="1:10" s="13" customFormat="1" ht="25.5">
      <c r="A263" s="103"/>
      <c r="B263" s="46" t="s">
        <v>477</v>
      </c>
      <c r="C263" s="52" t="s">
        <v>288</v>
      </c>
      <c r="D263" s="49" t="s">
        <v>180</v>
      </c>
      <c r="E263" s="154">
        <v>6</v>
      </c>
      <c r="F263" s="33">
        <v>29.69</v>
      </c>
      <c r="G263" s="33">
        <f t="shared" si="9"/>
        <v>178.14000000000001</v>
      </c>
      <c r="H263" s="95"/>
    </row>
    <row r="264" spans="1:10" s="13" customFormat="1" ht="25.5">
      <c r="A264" s="103" t="s">
        <v>353</v>
      </c>
      <c r="B264" s="46" t="s">
        <v>478</v>
      </c>
      <c r="C264" s="51" t="s">
        <v>319</v>
      </c>
      <c r="D264" s="49" t="s">
        <v>180</v>
      </c>
      <c r="E264" s="154">
        <v>100</v>
      </c>
      <c r="F264" s="33">
        <v>9.25</v>
      </c>
      <c r="G264" s="33">
        <f t="shared" si="9"/>
        <v>925</v>
      </c>
      <c r="H264" s="95">
        <f t="shared" ref="H264" si="10">SUM(G257:G264)</f>
        <v>3410.2999999999997</v>
      </c>
    </row>
    <row r="265" spans="1:10" s="13" customFormat="1">
      <c r="A265" s="103"/>
      <c r="B265" s="46"/>
      <c r="C265" s="51"/>
      <c r="D265" s="45"/>
      <c r="E265" s="133"/>
      <c r="F265" s="33"/>
      <c r="G265" s="33"/>
      <c r="H265" s="95"/>
    </row>
    <row r="266" spans="1:10" s="13" customFormat="1">
      <c r="A266" s="103"/>
      <c r="B266" s="43" t="s">
        <v>248</v>
      </c>
      <c r="C266" s="47" t="s">
        <v>289</v>
      </c>
      <c r="D266" s="45"/>
      <c r="E266" s="133"/>
      <c r="F266" s="33"/>
      <c r="G266" s="33"/>
      <c r="H266" s="95"/>
    </row>
    <row r="267" spans="1:10" s="13" customFormat="1">
      <c r="A267" s="103"/>
      <c r="B267" s="46" t="s">
        <v>479</v>
      </c>
      <c r="C267" s="48" t="s">
        <v>354</v>
      </c>
      <c r="D267" s="49" t="s">
        <v>175</v>
      </c>
      <c r="E267" s="154">
        <v>2600</v>
      </c>
      <c r="F267" s="33">
        <v>3.5</v>
      </c>
      <c r="G267" s="33">
        <f t="shared" si="9"/>
        <v>9100</v>
      </c>
      <c r="H267" s="95"/>
    </row>
    <row r="268" spans="1:10" s="125" customFormat="1" ht="38.25">
      <c r="A268" s="121"/>
      <c r="B268" s="46" t="s">
        <v>480</v>
      </c>
      <c r="C268" s="126" t="s">
        <v>356</v>
      </c>
      <c r="D268" s="122" t="s">
        <v>178</v>
      </c>
      <c r="E268" s="155">
        <v>2</v>
      </c>
      <c r="F268" s="153">
        <v>355</v>
      </c>
      <c r="G268" s="33">
        <f t="shared" si="9"/>
        <v>710</v>
      </c>
      <c r="H268" s="95"/>
      <c r="I268" s="123">
        <f>E268*H268</f>
        <v>0</v>
      </c>
      <c r="J268" s="124"/>
    </row>
    <row r="269" spans="1:10" s="125" customFormat="1" ht="38.25">
      <c r="A269" s="121"/>
      <c r="B269" s="46" t="s">
        <v>481</v>
      </c>
      <c r="C269" s="126" t="s">
        <v>70</v>
      </c>
      <c r="D269" s="122" t="s">
        <v>180</v>
      </c>
      <c r="E269" s="155">
        <v>2</v>
      </c>
      <c r="F269" s="153">
        <v>355</v>
      </c>
      <c r="G269" s="33">
        <f t="shared" si="9"/>
        <v>710</v>
      </c>
      <c r="H269" s="95"/>
      <c r="I269" s="123">
        <f>E269*H269</f>
        <v>0</v>
      </c>
      <c r="J269" s="124"/>
    </row>
    <row r="270" spans="1:10" s="13" customFormat="1" ht="38.25">
      <c r="A270" s="103"/>
      <c r="B270" s="46" t="s">
        <v>482</v>
      </c>
      <c r="C270" s="53" t="s">
        <v>355</v>
      </c>
      <c r="D270" s="49" t="s">
        <v>178</v>
      </c>
      <c r="E270" s="154">
        <v>50</v>
      </c>
      <c r="F270" s="33">
        <v>25</v>
      </c>
      <c r="G270" s="33">
        <f t="shared" si="9"/>
        <v>1250</v>
      </c>
      <c r="H270" s="95"/>
    </row>
    <row r="271" spans="1:10" s="13" customFormat="1" ht="38.25">
      <c r="A271" s="103"/>
      <c r="B271" s="46" t="s">
        <v>483</v>
      </c>
      <c r="C271" s="53" t="s">
        <v>357</v>
      </c>
      <c r="D271" s="49" t="s">
        <v>178</v>
      </c>
      <c r="E271" s="154">
        <v>4</v>
      </c>
      <c r="F271" s="33">
        <v>18</v>
      </c>
      <c r="G271" s="33">
        <f t="shared" si="9"/>
        <v>72</v>
      </c>
      <c r="H271" s="95"/>
    </row>
    <row r="272" spans="1:10" s="13" customFormat="1" ht="25.5">
      <c r="A272" s="103"/>
      <c r="B272" s="46" t="s">
        <v>484</v>
      </c>
      <c r="C272" s="51" t="s">
        <v>290</v>
      </c>
      <c r="D272" s="55" t="s">
        <v>180</v>
      </c>
      <c r="E272" s="156">
        <v>1</v>
      </c>
      <c r="F272" s="33">
        <v>122</v>
      </c>
      <c r="G272" s="33">
        <f t="shared" si="9"/>
        <v>122</v>
      </c>
      <c r="H272" s="95"/>
    </row>
    <row r="273" spans="1:10" s="13" customFormat="1">
      <c r="A273" s="103"/>
      <c r="B273" s="46" t="s">
        <v>485</v>
      </c>
      <c r="C273" s="50" t="s">
        <v>183</v>
      </c>
      <c r="D273" s="49" t="s">
        <v>174</v>
      </c>
      <c r="E273" s="154">
        <v>1</v>
      </c>
      <c r="F273" s="33">
        <v>50</v>
      </c>
      <c r="G273" s="33">
        <f t="shared" si="9"/>
        <v>50</v>
      </c>
      <c r="H273" s="95"/>
    </row>
    <row r="274" spans="1:10" s="13" customFormat="1">
      <c r="A274" s="103"/>
      <c r="B274" s="46" t="s">
        <v>486</v>
      </c>
      <c r="C274" s="50" t="s">
        <v>182</v>
      </c>
      <c r="D274" s="49" t="s">
        <v>180</v>
      </c>
      <c r="E274" s="154">
        <v>100</v>
      </c>
      <c r="F274" s="33">
        <v>10</v>
      </c>
      <c r="G274" s="33">
        <f t="shared" si="9"/>
        <v>1000</v>
      </c>
      <c r="H274" s="95"/>
    </row>
    <row r="275" spans="1:10" s="13" customFormat="1" ht="25.5">
      <c r="A275" s="103"/>
      <c r="B275" s="46" t="s">
        <v>487</v>
      </c>
      <c r="C275" s="50" t="s">
        <v>291</v>
      </c>
      <c r="D275" s="49" t="s">
        <v>180</v>
      </c>
      <c r="E275" s="154">
        <v>88</v>
      </c>
      <c r="F275" s="33">
        <v>0.25</v>
      </c>
      <c r="G275" s="33">
        <f t="shared" si="9"/>
        <v>22</v>
      </c>
      <c r="H275" s="95"/>
    </row>
    <row r="276" spans="1:10" s="13" customFormat="1" ht="25.5">
      <c r="A276" s="103"/>
      <c r="B276" s="46" t="s">
        <v>488</v>
      </c>
      <c r="C276" s="51" t="s">
        <v>292</v>
      </c>
      <c r="D276" s="49" t="s">
        <v>180</v>
      </c>
      <c r="E276" s="154">
        <v>4</v>
      </c>
      <c r="F276" s="33">
        <v>19</v>
      </c>
      <c r="G276" s="33">
        <f t="shared" si="9"/>
        <v>76</v>
      </c>
      <c r="H276" s="95"/>
    </row>
    <row r="277" spans="1:10" s="125" customFormat="1" ht="20.25" customHeight="1">
      <c r="A277" s="121"/>
      <c r="B277" s="46" t="s">
        <v>489</v>
      </c>
      <c r="C277" s="126" t="s">
        <v>358</v>
      </c>
      <c r="D277" s="128" t="s">
        <v>180</v>
      </c>
      <c r="E277" s="155">
        <v>100</v>
      </c>
      <c r="F277" s="134">
        <v>10.8</v>
      </c>
      <c r="G277" s="33">
        <f t="shared" si="9"/>
        <v>1080</v>
      </c>
      <c r="H277" s="95"/>
      <c r="I277" s="123">
        <f>E277*H277</f>
        <v>0</v>
      </c>
      <c r="J277" s="124"/>
    </row>
    <row r="278" spans="1:10" s="125" customFormat="1" ht="18.75" customHeight="1">
      <c r="A278" s="121"/>
      <c r="B278" s="46" t="s">
        <v>490</v>
      </c>
      <c r="C278" s="126" t="s">
        <v>359</v>
      </c>
      <c r="D278" s="128" t="s">
        <v>180</v>
      </c>
      <c r="E278" s="155">
        <v>100</v>
      </c>
      <c r="F278" s="134">
        <v>6</v>
      </c>
      <c r="G278" s="33">
        <f t="shared" si="9"/>
        <v>600</v>
      </c>
      <c r="H278" s="95"/>
      <c r="I278" s="123">
        <f>E278*H278</f>
        <v>0</v>
      </c>
      <c r="J278" s="124"/>
    </row>
    <row r="279" spans="1:10" s="125" customFormat="1" ht="25.5">
      <c r="A279" s="121"/>
      <c r="B279" s="46" t="s">
        <v>491</v>
      </c>
      <c r="C279" s="127" t="s">
        <v>292</v>
      </c>
      <c r="D279" s="128" t="s">
        <v>180</v>
      </c>
      <c r="E279" s="155">
        <v>4</v>
      </c>
      <c r="F279" s="134">
        <v>22</v>
      </c>
      <c r="G279" s="33">
        <f t="shared" si="9"/>
        <v>88</v>
      </c>
      <c r="H279" s="95"/>
      <c r="I279" s="123">
        <f>E279*H279</f>
        <v>0</v>
      </c>
      <c r="J279" s="124">
        <f>SUM(I265:I279)</f>
        <v>0</v>
      </c>
    </row>
    <row r="280" spans="1:10" s="13" customFormat="1">
      <c r="A280" s="103"/>
      <c r="B280" s="46" t="s">
        <v>492</v>
      </c>
      <c r="C280" s="51" t="s">
        <v>321</v>
      </c>
      <c r="D280" s="49" t="s">
        <v>180</v>
      </c>
      <c r="E280" s="154">
        <v>2</v>
      </c>
      <c r="F280" s="33">
        <v>450</v>
      </c>
      <c r="G280" s="33">
        <f t="shared" si="9"/>
        <v>900</v>
      </c>
      <c r="H280" s="95">
        <f>SUM(G267:G280)</f>
        <v>15780</v>
      </c>
    </row>
    <row r="281" spans="1:10" s="13" customFormat="1" ht="15.75">
      <c r="A281" s="103"/>
      <c r="B281" s="46"/>
      <c r="C281" s="106"/>
      <c r="D281" s="45"/>
      <c r="E281" s="133"/>
      <c r="F281" s="33"/>
      <c r="G281" s="33"/>
      <c r="H281" s="95"/>
    </row>
    <row r="282" spans="1:10" s="13" customFormat="1">
      <c r="A282" s="103"/>
      <c r="B282" s="43" t="s">
        <v>249</v>
      </c>
      <c r="C282" s="56" t="s">
        <v>293</v>
      </c>
      <c r="D282" s="45"/>
      <c r="E282" s="133"/>
      <c r="F282" s="33"/>
      <c r="G282" s="33"/>
      <c r="H282" s="95"/>
    </row>
    <row r="283" spans="1:10" s="13" customFormat="1" ht="25.5">
      <c r="A283" s="103">
        <v>55866</v>
      </c>
      <c r="B283" s="46" t="s">
        <v>493</v>
      </c>
      <c r="C283" s="51" t="s">
        <v>294</v>
      </c>
      <c r="D283" s="54" t="s">
        <v>93</v>
      </c>
      <c r="E283" s="157">
        <v>5</v>
      </c>
      <c r="F283" s="33">
        <v>24.21</v>
      </c>
      <c r="G283" s="33">
        <f t="shared" si="9"/>
        <v>121.05000000000001</v>
      </c>
      <c r="H283" s="95"/>
    </row>
    <row r="284" spans="1:10" s="13" customFormat="1" ht="25.5">
      <c r="A284" s="103" t="s">
        <v>117</v>
      </c>
      <c r="B284" s="46" t="s">
        <v>494</v>
      </c>
      <c r="C284" s="51" t="s">
        <v>111</v>
      </c>
      <c r="D284" s="54" t="s">
        <v>180</v>
      </c>
      <c r="E284" s="157">
        <v>1</v>
      </c>
      <c r="F284" s="33">
        <v>284.42</v>
      </c>
      <c r="G284" s="33">
        <f t="shared" si="9"/>
        <v>284.42</v>
      </c>
      <c r="H284" s="95"/>
    </row>
    <row r="285" spans="1:10" s="13" customFormat="1" ht="25.5">
      <c r="A285" s="103">
        <v>73690</v>
      </c>
      <c r="B285" s="46" t="s">
        <v>495</v>
      </c>
      <c r="C285" s="52" t="s">
        <v>162</v>
      </c>
      <c r="D285" s="54" t="s">
        <v>175</v>
      </c>
      <c r="E285" s="157">
        <v>10</v>
      </c>
      <c r="F285" s="33">
        <v>4.6500000000000004</v>
      </c>
      <c r="G285" s="33">
        <f t="shared" si="9"/>
        <v>46.5</v>
      </c>
      <c r="H285" s="95"/>
    </row>
    <row r="286" spans="1:10" s="13" customFormat="1">
      <c r="A286" s="103"/>
      <c r="B286" s="46" t="s">
        <v>496</v>
      </c>
      <c r="C286" s="51" t="s">
        <v>184</v>
      </c>
      <c r="D286" s="55" t="s">
        <v>180</v>
      </c>
      <c r="E286" s="158">
        <v>2</v>
      </c>
      <c r="F286" s="33">
        <v>25</v>
      </c>
      <c r="G286" s="33">
        <f t="shared" si="9"/>
        <v>50</v>
      </c>
      <c r="H286" s="95"/>
    </row>
    <row r="287" spans="1:10" s="13" customFormat="1" ht="25.5">
      <c r="A287" s="103" t="s">
        <v>52</v>
      </c>
      <c r="B287" s="46" t="s">
        <v>497</v>
      </c>
      <c r="C287" s="51" t="s">
        <v>295</v>
      </c>
      <c r="D287" s="55" t="s">
        <v>180</v>
      </c>
      <c r="E287" s="158">
        <v>1</v>
      </c>
      <c r="F287" s="33">
        <v>195.85</v>
      </c>
      <c r="G287" s="33">
        <f t="shared" si="9"/>
        <v>195.85</v>
      </c>
      <c r="H287" s="95"/>
    </row>
    <row r="288" spans="1:10" s="13" customFormat="1">
      <c r="A288" s="103"/>
      <c r="B288" s="46" t="s">
        <v>498</v>
      </c>
      <c r="C288" s="51" t="s">
        <v>296</v>
      </c>
      <c r="D288" s="55" t="s">
        <v>180</v>
      </c>
      <c r="E288" s="158">
        <v>8</v>
      </c>
      <c r="F288" s="33">
        <v>0.55000000000000004</v>
      </c>
      <c r="G288" s="33">
        <f t="shared" si="9"/>
        <v>4.4000000000000004</v>
      </c>
      <c r="H288" s="95"/>
    </row>
    <row r="289" spans="1:8" s="13" customFormat="1" ht="25.5">
      <c r="A289" s="103" t="s">
        <v>118</v>
      </c>
      <c r="B289" s="46" t="s">
        <v>499</v>
      </c>
      <c r="C289" s="52" t="s">
        <v>163</v>
      </c>
      <c r="D289" s="55" t="s">
        <v>175</v>
      </c>
      <c r="E289" s="158">
        <v>15</v>
      </c>
      <c r="F289" s="33">
        <v>3.48</v>
      </c>
      <c r="G289" s="33">
        <f t="shared" si="9"/>
        <v>52.2</v>
      </c>
      <c r="H289" s="95"/>
    </row>
    <row r="290" spans="1:8" s="13" customFormat="1">
      <c r="A290" s="103"/>
      <c r="B290" s="46" t="s">
        <v>500</v>
      </c>
      <c r="C290" s="51" t="s">
        <v>185</v>
      </c>
      <c r="D290" s="55" t="s">
        <v>175</v>
      </c>
      <c r="E290" s="156">
        <v>8</v>
      </c>
      <c r="F290" s="33">
        <v>0.5</v>
      </c>
      <c r="G290" s="33">
        <f t="shared" si="9"/>
        <v>4</v>
      </c>
      <c r="H290" s="95">
        <f>SUM(G283:G290)</f>
        <v>758.42000000000007</v>
      </c>
    </row>
    <row r="291" spans="1:8" s="13" customFormat="1">
      <c r="A291" s="103"/>
      <c r="B291" s="46"/>
      <c r="C291" s="50"/>
      <c r="D291" s="45"/>
      <c r="E291" s="133"/>
      <c r="F291" s="33"/>
      <c r="G291" s="33"/>
      <c r="H291" s="95"/>
    </row>
    <row r="292" spans="1:8" s="13" customFormat="1">
      <c r="A292" s="103"/>
      <c r="B292" s="43" t="s">
        <v>250</v>
      </c>
      <c r="C292" s="57" t="s">
        <v>328</v>
      </c>
      <c r="D292" s="45"/>
      <c r="E292" s="133"/>
      <c r="F292" s="33"/>
      <c r="G292" s="33"/>
      <c r="H292" s="95"/>
    </row>
    <row r="293" spans="1:8" s="13" customFormat="1">
      <c r="A293" s="103"/>
      <c r="B293" s="46" t="s">
        <v>501</v>
      </c>
      <c r="C293" s="48" t="s">
        <v>287</v>
      </c>
      <c r="D293" s="58" t="s">
        <v>180</v>
      </c>
      <c r="E293" s="154">
        <v>12</v>
      </c>
      <c r="F293" s="33">
        <v>1.1200000000000001</v>
      </c>
      <c r="G293" s="33">
        <f t="shared" ref="G293:G355" si="11">SUM(E293*F293)</f>
        <v>13.440000000000001</v>
      </c>
      <c r="H293" s="95"/>
    </row>
    <row r="294" spans="1:8" s="13" customFormat="1" ht="38.25">
      <c r="A294" s="103" t="s">
        <v>103</v>
      </c>
      <c r="B294" s="46" t="s">
        <v>502</v>
      </c>
      <c r="C294" s="50" t="s">
        <v>320</v>
      </c>
      <c r="D294" s="49" t="s">
        <v>175</v>
      </c>
      <c r="E294" s="154">
        <v>90</v>
      </c>
      <c r="F294" s="33">
        <v>7.04</v>
      </c>
      <c r="G294" s="33">
        <f t="shared" si="11"/>
        <v>633.6</v>
      </c>
      <c r="H294" s="95"/>
    </row>
    <row r="295" spans="1:8" s="13" customFormat="1" ht="25.5">
      <c r="A295" s="103">
        <v>55866</v>
      </c>
      <c r="B295" s="46" t="s">
        <v>503</v>
      </c>
      <c r="C295" s="50" t="s">
        <v>151</v>
      </c>
      <c r="D295" s="49" t="s">
        <v>175</v>
      </c>
      <c r="E295" s="154">
        <v>15</v>
      </c>
      <c r="F295" s="33">
        <v>24.21</v>
      </c>
      <c r="G295" s="33">
        <f t="shared" si="11"/>
        <v>363.15000000000003</v>
      </c>
      <c r="H295" s="95"/>
    </row>
    <row r="296" spans="1:8" s="13" customFormat="1" ht="25.5">
      <c r="A296" s="103">
        <v>55865</v>
      </c>
      <c r="B296" s="46" t="s">
        <v>504</v>
      </c>
      <c r="C296" s="50" t="s">
        <v>150</v>
      </c>
      <c r="D296" s="49" t="s">
        <v>175</v>
      </c>
      <c r="E296" s="154">
        <v>15</v>
      </c>
      <c r="F296" s="33">
        <v>20.05</v>
      </c>
      <c r="G296" s="33">
        <f t="shared" si="11"/>
        <v>300.75</v>
      </c>
      <c r="H296" s="95"/>
    </row>
    <row r="297" spans="1:8" s="13" customFormat="1" ht="25.5">
      <c r="A297" s="103">
        <v>55867</v>
      </c>
      <c r="B297" s="46" t="s">
        <v>505</v>
      </c>
      <c r="C297" s="51" t="s">
        <v>152</v>
      </c>
      <c r="D297" s="55" t="s">
        <v>93</v>
      </c>
      <c r="E297" s="156">
        <v>5</v>
      </c>
      <c r="F297" s="33">
        <v>44.3</v>
      </c>
      <c r="G297" s="33">
        <f t="shared" si="11"/>
        <v>221.5</v>
      </c>
      <c r="H297" s="95"/>
    </row>
    <row r="298" spans="1:8" s="13" customFormat="1" ht="51">
      <c r="A298" s="103"/>
      <c r="B298" s="46" t="s">
        <v>506</v>
      </c>
      <c r="C298" s="51" t="s">
        <v>153</v>
      </c>
      <c r="D298" s="49" t="s">
        <v>93</v>
      </c>
      <c r="E298" s="154">
        <v>13</v>
      </c>
      <c r="F298" s="33">
        <v>122</v>
      </c>
      <c r="G298" s="33">
        <f t="shared" si="11"/>
        <v>1586</v>
      </c>
      <c r="H298" s="95"/>
    </row>
    <row r="299" spans="1:8" s="13" customFormat="1" ht="38.25">
      <c r="A299" s="103"/>
      <c r="B299" s="46" t="s">
        <v>507</v>
      </c>
      <c r="C299" s="51" t="s">
        <v>297</v>
      </c>
      <c r="D299" s="49" t="s">
        <v>180</v>
      </c>
      <c r="E299" s="154">
        <v>4</v>
      </c>
      <c r="F299" s="33">
        <v>8</v>
      </c>
      <c r="G299" s="33">
        <f t="shared" si="11"/>
        <v>32</v>
      </c>
      <c r="H299" s="95"/>
    </row>
    <row r="300" spans="1:8" s="13" customFormat="1" ht="51">
      <c r="A300" s="103"/>
      <c r="B300" s="46" t="s">
        <v>508</v>
      </c>
      <c r="C300" s="51" t="s">
        <v>298</v>
      </c>
      <c r="D300" s="49" t="s">
        <v>180</v>
      </c>
      <c r="E300" s="154">
        <v>20</v>
      </c>
      <c r="F300" s="33">
        <v>12</v>
      </c>
      <c r="G300" s="33">
        <f t="shared" si="11"/>
        <v>240</v>
      </c>
      <c r="H300" s="95"/>
    </row>
    <row r="301" spans="1:8" s="13" customFormat="1" ht="25.5">
      <c r="A301" s="103" t="s">
        <v>109</v>
      </c>
      <c r="B301" s="46" t="s">
        <v>509</v>
      </c>
      <c r="C301" s="51" t="s">
        <v>110</v>
      </c>
      <c r="D301" s="49" t="s">
        <v>180</v>
      </c>
      <c r="E301" s="154">
        <v>70</v>
      </c>
      <c r="F301" s="33">
        <v>8.8800000000000008</v>
      </c>
      <c r="G301" s="33">
        <f t="shared" si="11"/>
        <v>621.6</v>
      </c>
      <c r="H301" s="95">
        <f>SUM(G293:G301)</f>
        <v>4012.04</v>
      </c>
    </row>
    <row r="302" spans="1:8" s="13" customFormat="1">
      <c r="A302" s="103"/>
      <c r="B302" s="46"/>
      <c r="C302" s="51"/>
      <c r="D302" s="45"/>
      <c r="E302" s="133"/>
      <c r="F302" s="33"/>
      <c r="G302" s="33"/>
      <c r="H302" s="95"/>
    </row>
    <row r="303" spans="1:8" s="13" customFormat="1">
      <c r="A303" s="103"/>
      <c r="B303" s="43" t="s">
        <v>251</v>
      </c>
      <c r="C303" s="59" t="s">
        <v>722</v>
      </c>
      <c r="D303" s="45"/>
      <c r="E303" s="133"/>
      <c r="F303" s="33"/>
      <c r="G303" s="33"/>
      <c r="H303" s="95"/>
    </row>
    <row r="304" spans="1:8" s="13" customFormat="1" ht="38.25">
      <c r="A304" s="103"/>
      <c r="B304" s="46" t="s">
        <v>510</v>
      </c>
      <c r="C304" s="50" t="s">
        <v>329</v>
      </c>
      <c r="D304" s="49" t="s">
        <v>178</v>
      </c>
      <c r="E304" s="154">
        <v>50</v>
      </c>
      <c r="F304" s="33">
        <v>22</v>
      </c>
      <c r="G304" s="33">
        <f t="shared" si="11"/>
        <v>1100</v>
      </c>
      <c r="H304" s="95"/>
    </row>
    <row r="305" spans="1:8" s="13" customFormat="1" ht="38.25">
      <c r="A305" s="103"/>
      <c r="B305" s="46" t="s">
        <v>511</v>
      </c>
      <c r="C305" s="50" t="s">
        <v>299</v>
      </c>
      <c r="D305" s="49" t="s">
        <v>178</v>
      </c>
      <c r="E305" s="154">
        <v>30</v>
      </c>
      <c r="F305" s="33">
        <v>16</v>
      </c>
      <c r="G305" s="33">
        <f t="shared" si="11"/>
        <v>480</v>
      </c>
      <c r="H305" s="95"/>
    </row>
    <row r="306" spans="1:8" s="13" customFormat="1" ht="25.5">
      <c r="A306" s="103" t="s">
        <v>108</v>
      </c>
      <c r="B306" s="46" t="s">
        <v>512</v>
      </c>
      <c r="C306" s="51" t="s">
        <v>723</v>
      </c>
      <c r="D306" s="49" t="s">
        <v>175</v>
      </c>
      <c r="E306" s="154">
        <v>400</v>
      </c>
      <c r="F306" s="33">
        <v>4.2699999999999996</v>
      </c>
      <c r="G306" s="33">
        <f t="shared" si="11"/>
        <v>1707.9999999999998</v>
      </c>
      <c r="H306" s="95"/>
    </row>
    <row r="307" spans="1:8" s="13" customFormat="1" ht="25.5">
      <c r="A307" s="103" t="s">
        <v>719</v>
      </c>
      <c r="B307" s="46" t="s">
        <v>513</v>
      </c>
      <c r="C307" s="51" t="s">
        <v>300</v>
      </c>
      <c r="D307" s="55" t="s">
        <v>175</v>
      </c>
      <c r="E307" s="156">
        <v>500</v>
      </c>
      <c r="F307" s="33">
        <v>3.16</v>
      </c>
      <c r="G307" s="33">
        <f t="shared" si="11"/>
        <v>1580</v>
      </c>
      <c r="H307" s="95"/>
    </row>
    <row r="308" spans="1:8" s="13" customFormat="1" ht="25.5">
      <c r="A308" s="103" t="s">
        <v>720</v>
      </c>
      <c r="B308" s="46" t="s">
        <v>721</v>
      </c>
      <c r="C308" s="50" t="s">
        <v>301</v>
      </c>
      <c r="D308" s="49" t="s">
        <v>175</v>
      </c>
      <c r="E308" s="154">
        <v>2200</v>
      </c>
      <c r="F308" s="33">
        <v>2.17</v>
      </c>
      <c r="G308" s="33">
        <f t="shared" si="11"/>
        <v>4774</v>
      </c>
      <c r="H308" s="95">
        <f>SUM(G304:G308)</f>
        <v>9642</v>
      </c>
    </row>
    <row r="309" spans="1:8" s="13" customFormat="1">
      <c r="A309" s="103"/>
      <c r="B309" s="46"/>
      <c r="C309" s="50"/>
      <c r="D309" s="45"/>
      <c r="E309" s="133"/>
      <c r="F309" s="33"/>
      <c r="G309" s="33"/>
      <c r="H309" s="95"/>
    </row>
    <row r="310" spans="1:8" s="13" customFormat="1">
      <c r="A310" s="103"/>
      <c r="B310" s="43" t="s">
        <v>252</v>
      </c>
      <c r="C310" s="57" t="s">
        <v>302</v>
      </c>
      <c r="D310" s="45"/>
      <c r="E310" s="133"/>
      <c r="F310" s="33"/>
      <c r="G310" s="33"/>
      <c r="H310" s="95"/>
    </row>
    <row r="311" spans="1:8" s="13" customFormat="1" ht="25.5">
      <c r="A311" s="103"/>
      <c r="B311" s="46" t="s">
        <v>514</v>
      </c>
      <c r="C311" s="51" t="s">
        <v>154</v>
      </c>
      <c r="D311" s="55" t="s">
        <v>180</v>
      </c>
      <c r="E311" s="156">
        <v>120</v>
      </c>
      <c r="F311" s="33">
        <v>115</v>
      </c>
      <c r="G311" s="33">
        <f t="shared" si="11"/>
        <v>13800</v>
      </c>
      <c r="H311" s="95"/>
    </row>
    <row r="312" spans="1:8" s="13" customFormat="1" ht="38.25">
      <c r="A312" s="103"/>
      <c r="B312" s="46" t="s">
        <v>515</v>
      </c>
      <c r="C312" s="52" t="s">
        <v>330</v>
      </c>
      <c r="D312" s="24" t="s">
        <v>180</v>
      </c>
      <c r="E312" s="36">
        <v>13</v>
      </c>
      <c r="F312" s="33">
        <v>40</v>
      </c>
      <c r="G312" s="33">
        <f t="shared" si="11"/>
        <v>520</v>
      </c>
      <c r="H312" s="95"/>
    </row>
    <row r="313" spans="1:8" s="13" customFormat="1" ht="25.5">
      <c r="A313" s="103"/>
      <c r="B313" s="46" t="s">
        <v>516</v>
      </c>
      <c r="C313" s="52" t="s">
        <v>734</v>
      </c>
      <c r="D313" s="55" t="s">
        <v>180</v>
      </c>
      <c r="E313" s="156">
        <v>4</v>
      </c>
      <c r="F313" s="33">
        <v>180</v>
      </c>
      <c r="G313" s="33">
        <f t="shared" si="11"/>
        <v>720</v>
      </c>
      <c r="H313" s="95"/>
    </row>
    <row r="314" spans="1:8" s="13" customFormat="1" ht="63.75">
      <c r="A314" s="103"/>
      <c r="B314" s="46" t="s">
        <v>517</v>
      </c>
      <c r="C314" s="52" t="s">
        <v>95</v>
      </c>
      <c r="D314" s="55" t="s">
        <v>180</v>
      </c>
      <c r="E314" s="156">
        <v>4</v>
      </c>
      <c r="F314" s="33">
        <v>450</v>
      </c>
      <c r="G314" s="33">
        <f t="shared" si="11"/>
        <v>1800</v>
      </c>
      <c r="H314" s="95">
        <f>SUM(G311:G314)</f>
        <v>16840</v>
      </c>
    </row>
    <row r="315" spans="1:8" s="13" customFormat="1">
      <c r="A315" s="103"/>
      <c r="B315" s="46"/>
      <c r="C315" s="52"/>
      <c r="D315" s="45"/>
      <c r="E315" s="133"/>
      <c r="F315" s="33"/>
      <c r="G315" s="33"/>
      <c r="H315" s="95"/>
    </row>
    <row r="316" spans="1:8" s="13" customFormat="1">
      <c r="A316" s="103"/>
      <c r="B316" s="43" t="s">
        <v>518</v>
      </c>
      <c r="C316" s="57" t="s">
        <v>303</v>
      </c>
      <c r="D316" s="45"/>
      <c r="E316" s="133"/>
      <c r="F316" s="33"/>
      <c r="G316" s="33"/>
      <c r="H316" s="95"/>
    </row>
    <row r="317" spans="1:8" s="13" customFormat="1" ht="25.5">
      <c r="A317" s="103">
        <v>72331</v>
      </c>
      <c r="B317" s="46" t="s">
        <v>519</v>
      </c>
      <c r="C317" s="53" t="s">
        <v>304</v>
      </c>
      <c r="D317" s="60" t="s">
        <v>180</v>
      </c>
      <c r="E317" s="154">
        <v>25</v>
      </c>
      <c r="F317" s="33">
        <v>8.48</v>
      </c>
      <c r="G317" s="33">
        <f t="shared" si="11"/>
        <v>212</v>
      </c>
      <c r="H317" s="95"/>
    </row>
    <row r="318" spans="1:8" s="13" customFormat="1" ht="25.5">
      <c r="A318" s="103">
        <v>72334</v>
      </c>
      <c r="B318" s="46" t="s">
        <v>520</v>
      </c>
      <c r="C318" s="53" t="s">
        <v>305</v>
      </c>
      <c r="D318" s="60" t="s">
        <v>180</v>
      </c>
      <c r="E318" s="154">
        <v>6</v>
      </c>
      <c r="F318" s="33">
        <v>10.199999999999999</v>
      </c>
      <c r="G318" s="33">
        <f t="shared" si="11"/>
        <v>61.199999999999996</v>
      </c>
      <c r="H318" s="95"/>
    </row>
    <row r="319" spans="1:8" s="13" customFormat="1" ht="25.5">
      <c r="A319" s="103">
        <v>72332</v>
      </c>
      <c r="B319" s="46" t="s">
        <v>521</v>
      </c>
      <c r="C319" s="51" t="s">
        <v>306</v>
      </c>
      <c r="D319" s="55" t="s">
        <v>180</v>
      </c>
      <c r="E319" s="156">
        <v>4</v>
      </c>
      <c r="F319" s="33">
        <v>11.33</v>
      </c>
      <c r="G319" s="33">
        <f t="shared" si="11"/>
        <v>45.32</v>
      </c>
      <c r="H319" s="95">
        <f>SUM(G317:G319)</f>
        <v>318.52</v>
      </c>
    </row>
    <row r="320" spans="1:8" s="13" customFormat="1">
      <c r="A320" s="103"/>
      <c r="B320" s="46"/>
      <c r="C320" s="51"/>
      <c r="D320" s="45"/>
      <c r="E320" s="133"/>
      <c r="F320" s="33"/>
      <c r="G320" s="33"/>
      <c r="H320" s="95"/>
    </row>
    <row r="321" spans="1:8" s="13" customFormat="1">
      <c r="A321" s="103"/>
      <c r="B321" s="43" t="s">
        <v>522</v>
      </c>
      <c r="C321" s="57" t="s">
        <v>181</v>
      </c>
      <c r="D321" s="45"/>
      <c r="E321" s="133"/>
      <c r="F321" s="33"/>
      <c r="G321" s="33"/>
      <c r="H321" s="95"/>
    </row>
    <row r="322" spans="1:8" s="13" customFormat="1">
      <c r="A322" s="103" t="s">
        <v>659</v>
      </c>
      <c r="B322" s="46" t="s">
        <v>523</v>
      </c>
      <c r="C322" s="50" t="s">
        <v>658</v>
      </c>
      <c r="D322" s="60"/>
      <c r="E322" s="154">
        <v>1</v>
      </c>
      <c r="F322" s="33">
        <v>430.31</v>
      </c>
      <c r="G322" s="33">
        <f t="shared" si="11"/>
        <v>430.31</v>
      </c>
      <c r="H322" s="95"/>
    </row>
    <row r="323" spans="1:8" s="13" customFormat="1">
      <c r="A323" s="103" t="s">
        <v>349</v>
      </c>
      <c r="B323" s="46" t="s">
        <v>524</v>
      </c>
      <c r="C323" s="50" t="s">
        <v>322</v>
      </c>
      <c r="D323" s="60" t="s">
        <v>178</v>
      </c>
      <c r="E323" s="154">
        <v>2</v>
      </c>
      <c r="F323" s="33">
        <v>103</v>
      </c>
      <c r="G323" s="33">
        <f t="shared" si="11"/>
        <v>206</v>
      </c>
      <c r="H323" s="95"/>
    </row>
    <row r="324" spans="1:8" s="13" customFormat="1" ht="25.5">
      <c r="A324" s="103"/>
      <c r="B324" s="46" t="s">
        <v>525</v>
      </c>
      <c r="C324" s="50" t="s">
        <v>323</v>
      </c>
      <c r="D324" s="60" t="s">
        <v>180</v>
      </c>
      <c r="E324" s="154">
        <v>2</v>
      </c>
      <c r="F324" s="33">
        <v>250</v>
      </c>
      <c r="G324" s="33">
        <f t="shared" si="11"/>
        <v>500</v>
      </c>
      <c r="H324" s="95"/>
    </row>
    <row r="325" spans="1:8" s="13" customFormat="1">
      <c r="A325" s="103"/>
      <c r="B325" s="46" t="s">
        <v>526</v>
      </c>
      <c r="C325" s="50" t="s">
        <v>155</v>
      </c>
      <c r="D325" s="60" t="s">
        <v>180</v>
      </c>
      <c r="E325" s="154">
        <v>1</v>
      </c>
      <c r="F325" s="33">
        <v>650</v>
      </c>
      <c r="G325" s="33">
        <f t="shared" si="11"/>
        <v>650</v>
      </c>
      <c r="H325" s="95"/>
    </row>
    <row r="326" spans="1:8" s="13" customFormat="1" ht="25.5">
      <c r="A326" s="103" t="s">
        <v>715</v>
      </c>
      <c r="B326" s="46" t="s">
        <v>527</v>
      </c>
      <c r="C326" s="50" t="s">
        <v>324</v>
      </c>
      <c r="D326" s="60" t="s">
        <v>175</v>
      </c>
      <c r="E326" s="154">
        <v>140</v>
      </c>
      <c r="F326" s="33">
        <v>37.270000000000003</v>
      </c>
      <c r="G326" s="33">
        <f t="shared" si="11"/>
        <v>5217.8</v>
      </c>
      <c r="H326" s="95"/>
    </row>
    <row r="327" spans="1:8" s="13" customFormat="1" ht="25.5">
      <c r="A327" s="103" t="s">
        <v>107</v>
      </c>
      <c r="B327" s="46" t="s">
        <v>528</v>
      </c>
      <c r="C327" s="50" t="s">
        <v>325</v>
      </c>
      <c r="D327" s="60" t="s">
        <v>175</v>
      </c>
      <c r="E327" s="154">
        <v>60</v>
      </c>
      <c r="F327" s="33">
        <v>19.91</v>
      </c>
      <c r="G327" s="33">
        <f t="shared" si="11"/>
        <v>1194.5999999999999</v>
      </c>
      <c r="H327" s="95"/>
    </row>
    <row r="328" spans="1:8" s="13" customFormat="1" ht="25.5">
      <c r="A328" s="103" t="s">
        <v>718</v>
      </c>
      <c r="B328" s="46" t="s">
        <v>529</v>
      </c>
      <c r="C328" s="50" t="s">
        <v>717</v>
      </c>
      <c r="D328" s="60" t="s">
        <v>175</v>
      </c>
      <c r="E328" s="154">
        <v>80</v>
      </c>
      <c r="F328" s="33">
        <v>54.98</v>
      </c>
      <c r="G328" s="33">
        <f t="shared" si="11"/>
        <v>4398.3999999999996</v>
      </c>
      <c r="H328" s="95"/>
    </row>
    <row r="329" spans="1:8" s="13" customFormat="1">
      <c r="A329" s="103">
        <v>73624</v>
      </c>
      <c r="B329" s="46" t="s">
        <v>530</v>
      </c>
      <c r="C329" s="50" t="s">
        <v>554</v>
      </c>
      <c r="D329" s="60" t="s">
        <v>180</v>
      </c>
      <c r="E329" s="154">
        <v>1</v>
      </c>
      <c r="F329" s="33">
        <v>117.36</v>
      </c>
      <c r="G329" s="33">
        <f t="shared" si="11"/>
        <v>117.36</v>
      </c>
      <c r="H329" s="95"/>
    </row>
    <row r="330" spans="1:8" s="13" customFormat="1">
      <c r="A330" s="103">
        <v>55868</v>
      </c>
      <c r="B330" s="46" t="s">
        <v>531</v>
      </c>
      <c r="C330" s="61" t="s">
        <v>724</v>
      </c>
      <c r="D330" s="58" t="s">
        <v>175</v>
      </c>
      <c r="E330" s="154">
        <v>40</v>
      </c>
      <c r="F330" s="33">
        <v>60.38</v>
      </c>
      <c r="G330" s="33">
        <f t="shared" si="11"/>
        <v>2415.2000000000003</v>
      </c>
      <c r="H330" s="95"/>
    </row>
    <row r="331" spans="1:8" s="13" customFormat="1">
      <c r="A331" s="103"/>
      <c r="B331" s="46" t="s">
        <v>532</v>
      </c>
      <c r="C331" s="61" t="s">
        <v>307</v>
      </c>
      <c r="D331" s="58" t="s">
        <v>180</v>
      </c>
      <c r="E331" s="159">
        <v>4</v>
      </c>
      <c r="F331" s="33">
        <v>6</v>
      </c>
      <c r="G331" s="33">
        <f t="shared" si="11"/>
        <v>24</v>
      </c>
      <c r="H331" s="95"/>
    </row>
    <row r="332" spans="1:8" s="13" customFormat="1">
      <c r="A332" s="103"/>
      <c r="B332" s="46" t="s">
        <v>533</v>
      </c>
      <c r="C332" s="61" t="s">
        <v>308</v>
      </c>
      <c r="D332" s="58" t="s">
        <v>180</v>
      </c>
      <c r="E332" s="159">
        <v>4</v>
      </c>
      <c r="F332" s="33">
        <v>30</v>
      </c>
      <c r="G332" s="33">
        <f t="shared" si="11"/>
        <v>120</v>
      </c>
      <c r="H332" s="95"/>
    </row>
    <row r="333" spans="1:8" s="13" customFormat="1">
      <c r="A333" s="103"/>
      <c r="B333" s="46" t="s">
        <v>534</v>
      </c>
      <c r="C333" s="61" t="s">
        <v>309</v>
      </c>
      <c r="D333" s="58" t="s">
        <v>180</v>
      </c>
      <c r="E333" s="159">
        <v>4</v>
      </c>
      <c r="F333" s="33">
        <v>30</v>
      </c>
      <c r="G333" s="33">
        <f t="shared" si="11"/>
        <v>120</v>
      </c>
      <c r="H333" s="95"/>
    </row>
    <row r="334" spans="1:8" s="13" customFormat="1">
      <c r="A334" s="103"/>
      <c r="B334" s="46" t="s">
        <v>535</v>
      </c>
      <c r="C334" s="61" t="s">
        <v>310</v>
      </c>
      <c r="D334" s="58" t="s">
        <v>174</v>
      </c>
      <c r="E334" s="159">
        <v>1</v>
      </c>
      <c r="F334" s="33">
        <v>150</v>
      </c>
      <c r="G334" s="33">
        <f t="shared" si="11"/>
        <v>150</v>
      </c>
      <c r="H334" s="95"/>
    </row>
    <row r="335" spans="1:8" s="13" customFormat="1">
      <c r="A335" s="103"/>
      <c r="B335" s="46" t="s">
        <v>536</v>
      </c>
      <c r="C335" s="61" t="s">
        <v>311</v>
      </c>
      <c r="D335" s="58" t="s">
        <v>180</v>
      </c>
      <c r="E335" s="159">
        <v>4</v>
      </c>
      <c r="F335" s="33">
        <v>45</v>
      </c>
      <c r="G335" s="33">
        <f t="shared" si="11"/>
        <v>180</v>
      </c>
      <c r="H335" s="95"/>
    </row>
    <row r="336" spans="1:8" s="13" customFormat="1">
      <c r="A336" s="103"/>
      <c r="B336" s="46" t="s">
        <v>537</v>
      </c>
      <c r="C336" s="61" t="s">
        <v>312</v>
      </c>
      <c r="D336" s="58" t="s">
        <v>180</v>
      </c>
      <c r="E336" s="159">
        <v>4</v>
      </c>
      <c r="F336" s="33">
        <v>15</v>
      </c>
      <c r="G336" s="33">
        <f t="shared" si="11"/>
        <v>60</v>
      </c>
      <c r="H336" s="95"/>
    </row>
    <row r="337" spans="1:8" s="13" customFormat="1">
      <c r="A337" s="103"/>
      <c r="B337" s="46" t="s">
        <v>538</v>
      </c>
      <c r="C337" s="61" t="s">
        <v>313</v>
      </c>
      <c r="D337" s="58" t="s">
        <v>180</v>
      </c>
      <c r="E337" s="159">
        <v>4</v>
      </c>
      <c r="F337" s="33">
        <v>18</v>
      </c>
      <c r="G337" s="33">
        <f t="shared" si="11"/>
        <v>72</v>
      </c>
      <c r="H337" s="95"/>
    </row>
    <row r="338" spans="1:8" s="13" customFormat="1">
      <c r="A338" s="103"/>
      <c r="B338" s="46" t="s">
        <v>716</v>
      </c>
      <c r="C338" s="61" t="s">
        <v>314</v>
      </c>
      <c r="D338" s="58" t="s">
        <v>180</v>
      </c>
      <c r="E338" s="159">
        <v>6</v>
      </c>
      <c r="F338" s="33">
        <v>25</v>
      </c>
      <c r="G338" s="33">
        <f t="shared" si="11"/>
        <v>150</v>
      </c>
      <c r="H338" s="95">
        <f>SUM(G322:G338)</f>
        <v>16005.670000000002</v>
      </c>
    </row>
    <row r="339" spans="1:8" s="13" customFormat="1">
      <c r="A339" s="103"/>
      <c r="B339" s="46"/>
      <c r="C339" s="61"/>
      <c r="D339" s="45"/>
      <c r="E339" s="133"/>
      <c r="F339" s="33"/>
      <c r="G339" s="33"/>
      <c r="H339" s="95"/>
    </row>
    <row r="340" spans="1:8" s="13" customFormat="1">
      <c r="A340" s="103"/>
      <c r="B340" s="43" t="s">
        <v>539</v>
      </c>
      <c r="C340" s="57" t="s">
        <v>315</v>
      </c>
      <c r="D340" s="45"/>
      <c r="E340" s="133"/>
      <c r="F340" s="33"/>
      <c r="G340" s="33"/>
      <c r="H340" s="95"/>
    </row>
    <row r="341" spans="1:8" s="13" customFormat="1" ht="25.5">
      <c r="A341" s="103" t="s">
        <v>112</v>
      </c>
      <c r="B341" s="46" t="s">
        <v>540</v>
      </c>
      <c r="C341" s="53" t="s">
        <v>326</v>
      </c>
      <c r="D341" s="49" t="s">
        <v>180</v>
      </c>
      <c r="E341" s="154">
        <v>1</v>
      </c>
      <c r="F341" s="33">
        <v>343.36</v>
      </c>
      <c r="G341" s="33">
        <f t="shared" si="11"/>
        <v>343.36</v>
      </c>
      <c r="H341" s="95"/>
    </row>
    <row r="342" spans="1:8" s="13" customFormat="1" ht="25.5">
      <c r="A342" s="103" t="s">
        <v>113</v>
      </c>
      <c r="B342" s="46" t="s">
        <v>541</v>
      </c>
      <c r="C342" s="53" t="s">
        <v>327</v>
      </c>
      <c r="D342" s="49" t="s">
        <v>180</v>
      </c>
      <c r="E342" s="154">
        <v>1</v>
      </c>
      <c r="F342" s="33">
        <v>494.16</v>
      </c>
      <c r="G342" s="33">
        <f t="shared" si="11"/>
        <v>494.16</v>
      </c>
      <c r="H342" s="95"/>
    </row>
    <row r="343" spans="1:8" s="13" customFormat="1" ht="63.75">
      <c r="A343" s="103" t="s">
        <v>735</v>
      </c>
      <c r="B343" s="46" t="s">
        <v>542</v>
      </c>
      <c r="C343" s="51" t="s">
        <v>166</v>
      </c>
      <c r="D343" s="55" t="s">
        <v>180</v>
      </c>
      <c r="E343" s="156">
        <v>1</v>
      </c>
      <c r="F343" s="33">
        <v>293.08</v>
      </c>
      <c r="G343" s="33">
        <f t="shared" si="11"/>
        <v>293.08</v>
      </c>
      <c r="H343" s="95"/>
    </row>
    <row r="344" spans="1:8" s="13" customFormat="1" ht="51">
      <c r="A344" s="103"/>
      <c r="B344" s="46" t="s">
        <v>543</v>
      </c>
      <c r="C344" s="51" t="s">
        <v>165</v>
      </c>
      <c r="D344" s="55" t="s">
        <v>180</v>
      </c>
      <c r="E344" s="156">
        <v>1</v>
      </c>
      <c r="F344" s="33">
        <v>350</v>
      </c>
      <c r="G344" s="33">
        <f t="shared" si="11"/>
        <v>350</v>
      </c>
      <c r="H344" s="95"/>
    </row>
    <row r="345" spans="1:8" s="13" customFormat="1" ht="38.25">
      <c r="A345" s="103"/>
      <c r="B345" s="46" t="s">
        <v>544</v>
      </c>
      <c r="C345" s="51" t="s">
        <v>0</v>
      </c>
      <c r="D345" s="55" t="s">
        <v>180</v>
      </c>
      <c r="E345" s="133">
        <v>1</v>
      </c>
      <c r="F345" s="33">
        <v>650</v>
      </c>
      <c r="G345" s="33">
        <f t="shared" si="11"/>
        <v>650</v>
      </c>
      <c r="H345" s="95"/>
    </row>
    <row r="346" spans="1:8" s="13" customFormat="1" ht="51">
      <c r="A346" s="103"/>
      <c r="B346" s="46" t="s">
        <v>545</v>
      </c>
      <c r="C346" s="51" t="s">
        <v>164</v>
      </c>
      <c r="D346" s="55" t="s">
        <v>180</v>
      </c>
      <c r="E346" s="133">
        <v>1</v>
      </c>
      <c r="F346" s="33">
        <v>650</v>
      </c>
      <c r="G346" s="33">
        <f t="shared" si="11"/>
        <v>650</v>
      </c>
      <c r="H346" s="95">
        <f>SUM(G341:G346)</f>
        <v>2780.6</v>
      </c>
    </row>
    <row r="347" spans="1:8" s="13" customFormat="1">
      <c r="A347" s="103"/>
      <c r="B347" s="46"/>
      <c r="C347" s="51"/>
      <c r="D347" s="45"/>
      <c r="E347" s="133"/>
      <c r="F347" s="33"/>
      <c r="G347" s="33"/>
      <c r="H347" s="95"/>
    </row>
    <row r="348" spans="1:8" s="13" customFormat="1">
      <c r="A348" s="103"/>
      <c r="B348" s="43" t="s">
        <v>546</v>
      </c>
      <c r="C348" s="57" t="s">
        <v>1</v>
      </c>
      <c r="D348" s="45"/>
      <c r="E348" s="133"/>
      <c r="F348" s="33"/>
      <c r="G348" s="33"/>
      <c r="H348" s="95"/>
    </row>
    <row r="349" spans="1:8" s="13" customFormat="1">
      <c r="A349" s="103"/>
      <c r="B349" s="46" t="s">
        <v>547</v>
      </c>
      <c r="C349" s="53" t="s">
        <v>2</v>
      </c>
      <c r="D349" s="49" t="s">
        <v>180</v>
      </c>
      <c r="E349" s="154">
        <v>4</v>
      </c>
      <c r="F349" s="33">
        <v>21</v>
      </c>
      <c r="G349" s="33">
        <f t="shared" si="11"/>
        <v>84</v>
      </c>
      <c r="H349" s="95"/>
    </row>
    <row r="350" spans="1:8" s="13" customFormat="1" ht="25.5">
      <c r="A350" s="103">
        <v>55865</v>
      </c>
      <c r="B350" s="46" t="s">
        <v>548</v>
      </c>
      <c r="C350" s="61" t="s">
        <v>156</v>
      </c>
      <c r="D350" s="49" t="s">
        <v>175</v>
      </c>
      <c r="E350" s="154">
        <v>15</v>
      </c>
      <c r="F350" s="33">
        <v>20.05</v>
      </c>
      <c r="G350" s="33">
        <f t="shared" si="11"/>
        <v>300.75</v>
      </c>
      <c r="H350" s="95"/>
    </row>
    <row r="351" spans="1:8" s="13" customFormat="1" ht="25.5">
      <c r="A351" s="103" t="s">
        <v>108</v>
      </c>
      <c r="B351" s="46" t="s">
        <v>549</v>
      </c>
      <c r="C351" s="51" t="s">
        <v>3</v>
      </c>
      <c r="D351" s="55" t="s">
        <v>175</v>
      </c>
      <c r="E351" s="135">
        <v>15</v>
      </c>
      <c r="F351" s="33">
        <v>4.2699999999999996</v>
      </c>
      <c r="G351" s="33">
        <f t="shared" si="11"/>
        <v>64.05</v>
      </c>
      <c r="H351" s="95"/>
    </row>
    <row r="352" spans="1:8" s="13" customFormat="1" ht="25.5">
      <c r="A352" s="103" t="s">
        <v>105</v>
      </c>
      <c r="B352" s="46" t="s">
        <v>550</v>
      </c>
      <c r="C352" s="51" t="s">
        <v>4</v>
      </c>
      <c r="D352" s="55" t="s">
        <v>175</v>
      </c>
      <c r="E352" s="135">
        <v>15</v>
      </c>
      <c r="F352" s="33">
        <v>6.54</v>
      </c>
      <c r="G352" s="33">
        <f t="shared" si="11"/>
        <v>98.1</v>
      </c>
      <c r="H352" s="95"/>
    </row>
    <row r="353" spans="1:8" s="13" customFormat="1" ht="25.5">
      <c r="A353" s="103" t="s">
        <v>106</v>
      </c>
      <c r="B353" s="46" t="s">
        <v>551</v>
      </c>
      <c r="C353" s="51" t="s">
        <v>5</v>
      </c>
      <c r="D353" s="55" t="s">
        <v>175</v>
      </c>
      <c r="E353" s="135">
        <v>30</v>
      </c>
      <c r="F353" s="33">
        <v>10.86</v>
      </c>
      <c r="G353" s="33">
        <f t="shared" si="11"/>
        <v>325.79999999999995</v>
      </c>
      <c r="H353" s="95"/>
    </row>
    <row r="354" spans="1:8" s="13" customFormat="1" ht="25.5">
      <c r="A354" s="103" t="s">
        <v>107</v>
      </c>
      <c r="B354" s="46" t="s">
        <v>552</v>
      </c>
      <c r="C354" s="51" t="s">
        <v>728</v>
      </c>
      <c r="D354" s="55" t="s">
        <v>175</v>
      </c>
      <c r="E354" s="135">
        <v>30</v>
      </c>
      <c r="F354" s="33">
        <v>19.91</v>
      </c>
      <c r="G354" s="33">
        <f t="shared" si="11"/>
        <v>597.29999999999995</v>
      </c>
      <c r="H354" s="95"/>
    </row>
    <row r="355" spans="1:8" s="13" customFormat="1" ht="25.5">
      <c r="A355" s="103" t="s">
        <v>350</v>
      </c>
      <c r="B355" s="46" t="s">
        <v>553</v>
      </c>
      <c r="C355" s="61" t="s">
        <v>25</v>
      </c>
      <c r="D355" s="49" t="s">
        <v>175</v>
      </c>
      <c r="E355" s="135">
        <v>20</v>
      </c>
      <c r="F355" s="33">
        <v>7.52</v>
      </c>
      <c r="G355" s="33">
        <f t="shared" si="11"/>
        <v>150.39999999999998</v>
      </c>
      <c r="H355" s="95">
        <f>SUM(G349:G355)</f>
        <v>1620.4</v>
      </c>
    </row>
    <row r="356" spans="1:8" s="13" customFormat="1">
      <c r="A356" s="103"/>
      <c r="B356" s="46"/>
      <c r="C356" s="61"/>
      <c r="D356" s="49"/>
      <c r="E356" s="154"/>
      <c r="F356" s="33"/>
      <c r="G356" s="33"/>
      <c r="H356" s="95"/>
    </row>
    <row r="357" spans="1:8">
      <c r="A357" s="105"/>
      <c r="B357" s="31" t="s">
        <v>253</v>
      </c>
      <c r="C357" s="29" t="s">
        <v>256</v>
      </c>
      <c r="D357" s="32"/>
      <c r="E357" s="35"/>
      <c r="F357" s="38"/>
      <c r="G357" s="33"/>
      <c r="H357" s="95"/>
    </row>
    <row r="358" spans="1:8" s="15" customFormat="1">
      <c r="A358" s="105"/>
      <c r="B358" s="24" t="s">
        <v>254</v>
      </c>
      <c r="C358" s="25" t="s">
        <v>730</v>
      </c>
      <c r="D358" s="32" t="s">
        <v>260</v>
      </c>
      <c r="E358" s="35">
        <v>12</v>
      </c>
      <c r="F358" s="38">
        <v>25</v>
      </c>
      <c r="G358" s="33">
        <f t="shared" ref="G358:G397" si="12">SUM(E358*F358)</f>
        <v>300</v>
      </c>
      <c r="H358" s="95"/>
    </row>
    <row r="359" spans="1:8" s="15" customFormat="1">
      <c r="A359" s="105"/>
      <c r="B359" s="24" t="s">
        <v>255</v>
      </c>
      <c r="C359" s="25" t="s">
        <v>731</v>
      </c>
      <c r="D359" s="32" t="s">
        <v>260</v>
      </c>
      <c r="E359" s="35">
        <v>12</v>
      </c>
      <c r="F359" s="38">
        <v>20</v>
      </c>
      <c r="G359" s="33">
        <f t="shared" si="12"/>
        <v>240</v>
      </c>
      <c r="H359" s="95"/>
    </row>
    <row r="360" spans="1:8" s="15" customFormat="1">
      <c r="A360" s="105"/>
      <c r="B360" s="24" t="s">
        <v>614</v>
      </c>
      <c r="C360" s="25" t="s">
        <v>96</v>
      </c>
      <c r="D360" s="32" t="s">
        <v>260</v>
      </c>
      <c r="E360" s="35">
        <v>10</v>
      </c>
      <c r="F360" s="38">
        <v>15</v>
      </c>
      <c r="G360" s="33">
        <f t="shared" si="12"/>
        <v>150</v>
      </c>
      <c r="H360" s="95"/>
    </row>
    <row r="361" spans="1:8" s="15" customFormat="1">
      <c r="A361" s="105"/>
      <c r="B361" s="24" t="s">
        <v>615</v>
      </c>
      <c r="C361" s="25" t="s">
        <v>53</v>
      </c>
      <c r="D361" s="32" t="s">
        <v>260</v>
      </c>
      <c r="E361" s="35">
        <v>10</v>
      </c>
      <c r="F361" s="38">
        <v>15</v>
      </c>
      <c r="G361" s="33">
        <f t="shared" si="12"/>
        <v>150</v>
      </c>
      <c r="H361" s="95"/>
    </row>
    <row r="362" spans="1:8" s="15" customFormat="1">
      <c r="A362" s="105" t="s">
        <v>116</v>
      </c>
      <c r="B362" s="24" t="s">
        <v>616</v>
      </c>
      <c r="C362" s="40" t="s">
        <v>115</v>
      </c>
      <c r="D362" s="42" t="s">
        <v>260</v>
      </c>
      <c r="E362" s="136">
        <v>4</v>
      </c>
      <c r="F362" s="38">
        <v>143.65</v>
      </c>
      <c r="G362" s="33">
        <f t="shared" si="12"/>
        <v>574.6</v>
      </c>
      <c r="H362" s="95"/>
    </row>
    <row r="363" spans="1:8">
      <c r="A363" s="105">
        <v>72554</v>
      </c>
      <c r="B363" s="24" t="s">
        <v>617</v>
      </c>
      <c r="C363" s="40" t="s">
        <v>160</v>
      </c>
      <c r="D363" s="42" t="s">
        <v>260</v>
      </c>
      <c r="E363" s="136">
        <v>4</v>
      </c>
      <c r="F363" s="38">
        <v>546.42999999999995</v>
      </c>
      <c r="G363" s="33">
        <f t="shared" si="12"/>
        <v>2185.7199999999998</v>
      </c>
      <c r="H363" s="95"/>
    </row>
    <row r="364" spans="1:8">
      <c r="A364" s="105" t="s">
        <v>114</v>
      </c>
      <c r="B364" s="24" t="s">
        <v>729</v>
      </c>
      <c r="C364" s="40" t="s">
        <v>161</v>
      </c>
      <c r="D364" s="42" t="s">
        <v>260</v>
      </c>
      <c r="E364" s="136">
        <v>4</v>
      </c>
      <c r="F364" s="38">
        <v>163.26</v>
      </c>
      <c r="G364" s="33">
        <f t="shared" si="12"/>
        <v>653.04</v>
      </c>
      <c r="H364" s="95">
        <f>SUM(G358:G364)</f>
        <v>4253.3599999999997</v>
      </c>
    </row>
    <row r="365" spans="1:8" s="10" customFormat="1">
      <c r="A365" s="103"/>
      <c r="B365" s="24"/>
      <c r="C365" s="17"/>
      <c r="D365" s="18"/>
      <c r="E365" s="33"/>
      <c r="F365" s="36"/>
      <c r="G365" s="33"/>
      <c r="H365" s="95"/>
    </row>
    <row r="366" spans="1:8">
      <c r="A366" s="105"/>
      <c r="B366" s="119" t="s">
        <v>261</v>
      </c>
      <c r="C366" s="30" t="s">
        <v>257</v>
      </c>
      <c r="D366" s="31"/>
      <c r="E366" s="36"/>
      <c r="F366" s="131"/>
      <c r="G366" s="33"/>
      <c r="H366" s="95"/>
    </row>
    <row r="367" spans="1:8" s="10" customFormat="1" ht="25.5">
      <c r="A367" s="103" t="s">
        <v>122</v>
      </c>
      <c r="B367" s="113" t="s">
        <v>262</v>
      </c>
      <c r="C367" s="41" t="s">
        <v>612</v>
      </c>
      <c r="D367" s="18" t="s">
        <v>175</v>
      </c>
      <c r="E367" s="36">
        <v>160</v>
      </c>
      <c r="F367" s="33">
        <v>17.79</v>
      </c>
      <c r="G367" s="33">
        <f t="shared" si="12"/>
        <v>2846.3999999999996</v>
      </c>
      <c r="H367" s="95"/>
    </row>
    <row r="368" spans="1:8">
      <c r="A368" s="105"/>
      <c r="B368" s="113" t="s">
        <v>263</v>
      </c>
      <c r="C368" s="25" t="s">
        <v>64</v>
      </c>
      <c r="D368" s="27" t="s">
        <v>180</v>
      </c>
      <c r="E368" s="35">
        <v>22</v>
      </c>
      <c r="F368" s="35">
        <v>200</v>
      </c>
      <c r="G368" s="33">
        <f t="shared" si="12"/>
        <v>4400</v>
      </c>
      <c r="H368" s="95">
        <f>SUM(G367:G368)</f>
        <v>7246.4</v>
      </c>
    </row>
    <row r="369" spans="1:8">
      <c r="A369" s="105"/>
      <c r="B369" s="113"/>
      <c r="C369" s="25"/>
      <c r="D369" s="27"/>
      <c r="E369" s="35"/>
      <c r="F369" s="35"/>
      <c r="G369" s="33"/>
      <c r="H369" s="95"/>
    </row>
    <row r="370" spans="1:8" s="10" customFormat="1">
      <c r="A370" s="103"/>
      <c r="B370" s="117" t="s">
        <v>264</v>
      </c>
      <c r="C370" s="19" t="s">
        <v>207</v>
      </c>
      <c r="D370" s="20"/>
      <c r="E370" s="34"/>
      <c r="F370" s="37"/>
      <c r="G370" s="33"/>
      <c r="H370" s="95"/>
    </row>
    <row r="371" spans="1:8" s="10" customFormat="1">
      <c r="A371" s="103"/>
      <c r="B371" s="116" t="s">
        <v>265</v>
      </c>
      <c r="C371" s="17" t="s">
        <v>157</v>
      </c>
      <c r="D371" s="18" t="s">
        <v>174</v>
      </c>
      <c r="E371" s="33">
        <v>1</v>
      </c>
      <c r="F371" s="36">
        <v>1500</v>
      </c>
      <c r="G371" s="33">
        <f t="shared" si="12"/>
        <v>1500</v>
      </c>
      <c r="H371" s="95"/>
    </row>
    <row r="372" spans="1:8" s="10" customFormat="1" ht="25.5">
      <c r="A372" s="103"/>
      <c r="B372" s="116" t="s">
        <v>266</v>
      </c>
      <c r="C372" s="17" t="s">
        <v>372</v>
      </c>
      <c r="D372" s="18" t="s">
        <v>260</v>
      </c>
      <c r="E372" s="33">
        <v>34</v>
      </c>
      <c r="F372" s="36">
        <v>50</v>
      </c>
      <c r="G372" s="33">
        <f t="shared" si="12"/>
        <v>1700</v>
      </c>
      <c r="H372" s="95"/>
    </row>
    <row r="373" spans="1:8" s="10" customFormat="1">
      <c r="A373" s="103" t="s">
        <v>102</v>
      </c>
      <c r="B373" s="116" t="s">
        <v>90</v>
      </c>
      <c r="C373" s="17" t="s">
        <v>733</v>
      </c>
      <c r="D373" s="18" t="s">
        <v>259</v>
      </c>
      <c r="E373" s="36">
        <v>2.5</v>
      </c>
      <c r="F373" s="33">
        <v>302.13</v>
      </c>
      <c r="G373" s="33">
        <f t="shared" si="12"/>
        <v>755.32500000000005</v>
      </c>
      <c r="H373" s="95"/>
    </row>
    <row r="374" spans="1:8" s="10" customFormat="1">
      <c r="A374" s="103"/>
      <c r="B374" s="116" t="s">
        <v>618</v>
      </c>
      <c r="C374" s="17" t="s">
        <v>158</v>
      </c>
      <c r="D374" s="18" t="s">
        <v>260</v>
      </c>
      <c r="E374" s="33">
        <v>22</v>
      </c>
      <c r="F374" s="36">
        <v>25</v>
      </c>
      <c r="G374" s="33">
        <f t="shared" si="12"/>
        <v>550</v>
      </c>
      <c r="H374" s="95"/>
    </row>
    <row r="375" spans="1:8" s="10" customFormat="1">
      <c r="A375" s="103"/>
      <c r="B375" s="116" t="s">
        <v>619</v>
      </c>
      <c r="C375" s="17" t="s">
        <v>159</v>
      </c>
      <c r="D375" s="18" t="s">
        <v>260</v>
      </c>
      <c r="E375" s="33">
        <v>4</v>
      </c>
      <c r="F375" s="36">
        <v>45</v>
      </c>
      <c r="G375" s="33">
        <f t="shared" si="12"/>
        <v>180</v>
      </c>
      <c r="H375" s="95"/>
    </row>
    <row r="376" spans="1:8" s="10" customFormat="1">
      <c r="A376" s="103"/>
      <c r="B376" s="116" t="s">
        <v>620</v>
      </c>
      <c r="C376" s="17" t="s">
        <v>555</v>
      </c>
      <c r="D376" s="18" t="s">
        <v>260</v>
      </c>
      <c r="E376" s="33">
        <v>1</v>
      </c>
      <c r="F376" s="36">
        <v>200</v>
      </c>
      <c r="G376" s="33">
        <f t="shared" si="12"/>
        <v>200</v>
      </c>
      <c r="H376" s="95"/>
    </row>
    <row r="377" spans="1:8" s="10" customFormat="1">
      <c r="A377" s="103"/>
      <c r="B377" s="116" t="s">
        <v>621</v>
      </c>
      <c r="C377" s="17" t="s">
        <v>747</v>
      </c>
      <c r="D377" s="18" t="s">
        <v>260</v>
      </c>
      <c r="E377" s="33">
        <v>1</v>
      </c>
      <c r="F377" s="36">
        <v>800</v>
      </c>
      <c r="G377" s="33">
        <f t="shared" si="12"/>
        <v>800</v>
      </c>
      <c r="H377" s="95"/>
    </row>
    <row r="378" spans="1:8" s="10" customFormat="1">
      <c r="A378" s="103">
        <v>9537</v>
      </c>
      <c r="B378" s="116" t="s">
        <v>746</v>
      </c>
      <c r="C378" s="17" t="s">
        <v>209</v>
      </c>
      <c r="D378" s="18" t="s">
        <v>259</v>
      </c>
      <c r="E378" s="33">
        <v>740</v>
      </c>
      <c r="F378" s="36">
        <v>1.24</v>
      </c>
      <c r="G378" s="33">
        <f t="shared" si="12"/>
        <v>917.6</v>
      </c>
      <c r="H378" s="95">
        <f>SUM(G371:G378)</f>
        <v>6602.9250000000002</v>
      </c>
    </row>
    <row r="379" spans="1:8">
      <c r="A379" s="64"/>
      <c r="B379" s="24"/>
      <c r="C379" s="23"/>
      <c r="D379" s="24"/>
      <c r="E379" s="36"/>
      <c r="F379" s="131"/>
      <c r="G379" s="33"/>
      <c r="H379" s="96"/>
    </row>
    <row r="380" spans="1:8">
      <c r="A380" s="64"/>
      <c r="B380" s="24"/>
      <c r="C380" s="30" t="s">
        <v>67</v>
      </c>
      <c r="D380" s="31"/>
      <c r="E380" s="36"/>
      <c r="F380" s="131"/>
      <c r="G380" s="33"/>
      <c r="H380" s="97">
        <f>SUM(H13:H378)</f>
        <v>417542.72099999996</v>
      </c>
    </row>
    <row r="381" spans="1:8">
      <c r="A381" s="64"/>
      <c r="B381" s="24"/>
      <c r="C381" s="30" t="s">
        <v>714</v>
      </c>
      <c r="D381" s="31"/>
      <c r="E381" s="36"/>
      <c r="F381" s="131"/>
      <c r="G381" s="33"/>
      <c r="H381" s="137">
        <f>SUM(H380*0.28)</f>
        <v>116911.96188</v>
      </c>
    </row>
    <row r="382" spans="1:8">
      <c r="A382" s="108"/>
      <c r="B382" s="120"/>
      <c r="C382" s="110" t="s">
        <v>65</v>
      </c>
      <c r="D382" s="111"/>
      <c r="E382" s="160"/>
      <c r="F382" s="138"/>
      <c r="G382" s="33"/>
      <c r="H382" s="139">
        <f>SUM(H380:H381)</f>
        <v>534454.68287999998</v>
      </c>
    </row>
    <row r="383" spans="1:8">
      <c r="A383" s="108"/>
      <c r="B383" s="120"/>
      <c r="C383" s="30"/>
      <c r="D383" s="111"/>
      <c r="E383" s="160"/>
      <c r="F383" s="138"/>
      <c r="G383" s="33"/>
      <c r="H383" s="96"/>
    </row>
    <row r="384" spans="1:8">
      <c r="A384" s="105"/>
      <c r="B384" s="113"/>
      <c r="C384" s="25"/>
      <c r="D384" s="27"/>
      <c r="E384" s="35"/>
      <c r="F384" s="35"/>
      <c r="G384" s="33"/>
      <c r="H384" s="137"/>
    </row>
    <row r="385" spans="1:8">
      <c r="A385" s="105"/>
      <c r="B385" s="114" t="s">
        <v>48</v>
      </c>
      <c r="C385" s="29" t="s">
        <v>61</v>
      </c>
      <c r="D385" s="27"/>
      <c r="E385" s="35"/>
      <c r="F385" s="35"/>
      <c r="G385" s="33"/>
      <c r="H385" s="137"/>
    </row>
    <row r="386" spans="1:8" s="10" customFormat="1" ht="15" customHeight="1">
      <c r="A386" s="103"/>
      <c r="B386" s="113" t="s">
        <v>49</v>
      </c>
      <c r="C386" s="17" t="s">
        <v>62</v>
      </c>
      <c r="D386" s="18" t="s">
        <v>180</v>
      </c>
      <c r="E386" s="36">
        <v>11</v>
      </c>
      <c r="F386" s="33">
        <v>1600</v>
      </c>
      <c r="G386" s="33">
        <f t="shared" si="12"/>
        <v>17600</v>
      </c>
      <c r="H386" s="137"/>
    </row>
    <row r="387" spans="1:8" s="10" customFormat="1" ht="17.25" customHeight="1">
      <c r="A387" s="103"/>
      <c r="B387" s="113" t="s">
        <v>50</v>
      </c>
      <c r="C387" s="17" t="s">
        <v>347</v>
      </c>
      <c r="D387" s="18" t="s">
        <v>180</v>
      </c>
      <c r="E387" s="36">
        <v>4</v>
      </c>
      <c r="F387" s="33">
        <v>2200</v>
      </c>
      <c r="G387" s="33">
        <f t="shared" si="12"/>
        <v>8800</v>
      </c>
      <c r="H387" s="137"/>
    </row>
    <row r="388" spans="1:8" s="10" customFormat="1" ht="15.75" customHeight="1">
      <c r="A388" s="103"/>
      <c r="B388" s="113" t="s">
        <v>51</v>
      </c>
      <c r="C388" s="17" t="s">
        <v>373</v>
      </c>
      <c r="D388" s="18" t="s">
        <v>180</v>
      </c>
      <c r="E388" s="36">
        <v>7</v>
      </c>
      <c r="F388" s="33">
        <v>2700</v>
      </c>
      <c r="G388" s="33">
        <f t="shared" si="12"/>
        <v>18900</v>
      </c>
      <c r="H388" s="137">
        <f>SUM(G386:G388)</f>
        <v>45300</v>
      </c>
    </row>
    <row r="389" spans="1:8" s="10" customFormat="1" ht="15.75" customHeight="1">
      <c r="A389" s="103"/>
      <c r="B389" s="113"/>
      <c r="C389" s="17"/>
      <c r="D389" s="18"/>
      <c r="E389" s="36"/>
      <c r="F389" s="33"/>
      <c r="G389" s="33"/>
      <c r="H389" s="137"/>
    </row>
    <row r="390" spans="1:8" s="10" customFormat="1" ht="16.5" customHeight="1">
      <c r="A390" s="103"/>
      <c r="B390" s="114" t="s">
        <v>360</v>
      </c>
      <c r="C390" s="19" t="s">
        <v>63</v>
      </c>
      <c r="D390" s="18"/>
      <c r="E390" s="36"/>
      <c r="F390" s="33"/>
      <c r="G390" s="33"/>
      <c r="H390" s="137"/>
    </row>
    <row r="391" spans="1:8" s="10" customFormat="1" ht="38.25">
      <c r="A391" s="103"/>
      <c r="B391" s="46" t="s">
        <v>362</v>
      </c>
      <c r="C391" s="129" t="s">
        <v>72</v>
      </c>
      <c r="D391" s="55" t="s">
        <v>174</v>
      </c>
      <c r="E391" s="156">
        <v>1</v>
      </c>
      <c r="F391" s="130">
        <v>10400</v>
      </c>
      <c r="G391" s="33">
        <f t="shared" si="12"/>
        <v>10400</v>
      </c>
      <c r="H391" s="137"/>
    </row>
    <row r="392" spans="1:8" s="10" customFormat="1" ht="51">
      <c r="A392" s="103"/>
      <c r="B392" s="46" t="s">
        <v>622</v>
      </c>
      <c r="C392" s="129" t="s">
        <v>363</v>
      </c>
      <c r="D392" s="55" t="s">
        <v>174</v>
      </c>
      <c r="E392" s="156">
        <v>1</v>
      </c>
      <c r="F392" s="130">
        <v>15820.32</v>
      </c>
      <c r="G392" s="33">
        <f t="shared" si="12"/>
        <v>15820.32</v>
      </c>
      <c r="H392" s="137"/>
    </row>
    <row r="393" spans="1:8" ht="25.5">
      <c r="A393" s="105"/>
      <c r="B393" s="46" t="s">
        <v>623</v>
      </c>
      <c r="C393" s="127" t="s">
        <v>71</v>
      </c>
      <c r="D393" s="27" t="s">
        <v>180</v>
      </c>
      <c r="E393" s="161">
        <v>1</v>
      </c>
      <c r="F393" s="38">
        <v>900</v>
      </c>
      <c r="G393" s="33">
        <f t="shared" si="12"/>
        <v>900</v>
      </c>
      <c r="H393" s="137">
        <f t="shared" ref="H393" si="13">SUM(G391:G393)</f>
        <v>27120.32</v>
      </c>
    </row>
    <row r="394" spans="1:8">
      <c r="A394" s="105"/>
      <c r="B394" s="46"/>
      <c r="C394" s="127"/>
      <c r="D394" s="27"/>
      <c r="E394" s="161"/>
      <c r="F394" s="38"/>
      <c r="G394" s="33"/>
      <c r="H394" s="137"/>
    </row>
    <row r="395" spans="1:8">
      <c r="A395" s="105"/>
      <c r="B395" s="46"/>
      <c r="C395" s="127"/>
      <c r="D395" s="27"/>
      <c r="E395" s="161"/>
      <c r="F395" s="38"/>
      <c r="G395" s="33"/>
      <c r="H395" s="137"/>
    </row>
    <row r="396" spans="1:8">
      <c r="A396" s="105"/>
      <c r="B396" s="43" t="s">
        <v>624</v>
      </c>
      <c r="C396" s="144" t="s">
        <v>361</v>
      </c>
      <c r="D396" s="27"/>
      <c r="E396" s="161"/>
      <c r="F396" s="38"/>
      <c r="G396" s="33"/>
      <c r="H396" s="137"/>
    </row>
    <row r="397" spans="1:8" s="13" customFormat="1">
      <c r="A397" s="103" t="s">
        <v>732</v>
      </c>
      <c r="B397" s="46" t="s">
        <v>625</v>
      </c>
      <c r="C397" s="50" t="s">
        <v>613</v>
      </c>
      <c r="D397" s="60" t="s">
        <v>177</v>
      </c>
      <c r="E397" s="154">
        <v>1</v>
      </c>
      <c r="F397" s="33">
        <v>8472.77</v>
      </c>
      <c r="G397" s="33">
        <f t="shared" si="12"/>
        <v>8472.77</v>
      </c>
      <c r="H397" s="137">
        <f>SUM(G397:G397)</f>
        <v>8472.77</v>
      </c>
    </row>
    <row r="398" spans="1:8">
      <c r="A398" s="105"/>
      <c r="B398" s="46"/>
      <c r="C398" s="28"/>
      <c r="D398" s="27"/>
      <c r="E398" s="161"/>
      <c r="F398" s="38"/>
      <c r="G398" s="33"/>
      <c r="H398" s="94"/>
    </row>
    <row r="399" spans="1:8">
      <c r="A399" s="105"/>
      <c r="B399" s="16"/>
      <c r="C399" s="29" t="s">
        <v>68</v>
      </c>
      <c r="D399" s="27"/>
      <c r="E399" s="35"/>
      <c r="F399" s="35"/>
      <c r="G399" s="33"/>
      <c r="H399" s="137">
        <f>SUM(H386:H397)</f>
        <v>80893.090000000011</v>
      </c>
    </row>
    <row r="400" spans="1:8">
      <c r="A400" s="108"/>
      <c r="B400" s="109"/>
      <c r="C400" s="30" t="s">
        <v>727</v>
      </c>
      <c r="D400" s="111"/>
      <c r="E400" s="160"/>
      <c r="F400" s="138"/>
      <c r="G400" s="138"/>
      <c r="H400" s="142">
        <f>SUM(H399*0.18)</f>
        <v>14560.756200000002</v>
      </c>
    </row>
    <row r="401" spans="1:8">
      <c r="A401" s="108"/>
      <c r="B401" s="109"/>
      <c r="C401" s="110" t="s">
        <v>66</v>
      </c>
      <c r="D401" s="111"/>
      <c r="E401" s="160"/>
      <c r="F401" s="138"/>
      <c r="G401" s="138"/>
      <c r="H401" s="139">
        <f>SUM(H399:H400)</f>
        <v>95453.846200000015</v>
      </c>
    </row>
    <row r="402" spans="1:8">
      <c r="A402" s="108"/>
      <c r="B402" s="109"/>
      <c r="C402" s="110"/>
      <c r="D402" s="111"/>
      <c r="E402" s="160"/>
      <c r="F402" s="138"/>
      <c r="G402" s="138"/>
      <c r="H402" s="139"/>
    </row>
    <row r="403" spans="1:8">
      <c r="A403" s="108"/>
      <c r="B403" s="109"/>
      <c r="C403" s="110"/>
      <c r="D403" s="111"/>
      <c r="E403" s="160"/>
      <c r="F403" s="138"/>
      <c r="G403" s="138"/>
      <c r="H403" s="142"/>
    </row>
    <row r="404" spans="1:8">
      <c r="A404" s="108"/>
      <c r="B404" s="109"/>
      <c r="C404" s="110" t="s">
        <v>69</v>
      </c>
      <c r="D404" s="111"/>
      <c r="E404" s="160"/>
      <c r="F404" s="138"/>
      <c r="G404" s="138"/>
      <c r="H404" s="152">
        <f>H382+H401</f>
        <v>629908.52908000001</v>
      </c>
    </row>
    <row r="405" spans="1:8">
      <c r="A405" s="108"/>
      <c r="B405" s="109"/>
      <c r="C405" s="30"/>
      <c r="D405" s="111"/>
      <c r="E405" s="160"/>
      <c r="F405" s="138"/>
      <c r="G405" s="138"/>
      <c r="H405" s="96"/>
    </row>
    <row r="406" spans="1:8" ht="13.5" thickBot="1">
      <c r="A406" s="98"/>
      <c r="B406" s="99"/>
      <c r="C406" s="140"/>
      <c r="D406" s="100"/>
      <c r="E406" s="162"/>
      <c r="F406" s="101"/>
      <c r="G406" s="102"/>
      <c r="H406" s="141"/>
    </row>
    <row r="409" spans="1:8">
      <c r="G409" s="8"/>
      <c r="H409" s="9"/>
    </row>
    <row r="410" spans="1:8">
      <c r="G410" s="9"/>
    </row>
  </sheetData>
  <customSheetViews>
    <customSheetView guid="{BE0EF1BE-58F3-421F-A0FA-923B28473628}" showPageBreaks="1" printArea="1" showRuler="0" topLeftCell="A111">
      <selection activeCell="G294" sqref="G294"/>
      <pageMargins left="0.59" right="0.17" top="0.77" bottom="0.98425196850393704" header="0.51181102362204722" footer="0.51181102362204722"/>
      <printOptions horizontalCentered="1"/>
      <pageSetup paperSize="9" scale="70" orientation="portrait" verticalDpi="300" r:id="rId1"/>
      <headerFooter alignWithMargins="0"/>
    </customSheetView>
    <customSheetView guid="{2E98C8CE-6667-4D8B-AC1D-C71AAE42A727}" showPageBreaks="1" printArea="1">
      <selection activeCell="A4" sqref="A4:G4"/>
      <pageMargins left="0.59055118110236227" right="0.15748031496062992" top="0.78740157480314965" bottom="0.98425196850393704" header="0.51181102362204722" footer="0.51181102362204722"/>
      <printOptions horizontalCentered="1"/>
      <pageSetup paperSize="9" scale="80" orientation="landscape" verticalDpi="300" r:id="rId2"/>
      <headerFooter alignWithMargins="0"/>
    </customSheetView>
  </customSheetViews>
  <mergeCells count="4">
    <mergeCell ref="B2:H2"/>
    <mergeCell ref="B5:H5"/>
    <mergeCell ref="B3:H3"/>
    <mergeCell ref="A1:H1"/>
  </mergeCells>
  <phoneticPr fontId="0" type="noConversion"/>
  <printOptions horizontalCentered="1"/>
  <pageMargins left="0.59055118110236227" right="0.15748031496062992" top="0.78740157480314965" bottom="0.98425196850393704" header="0.51181102362204722" footer="0.51181102362204722"/>
  <pageSetup paperSize="9" scale="90" orientation="landscape" verticalDpi="300" r:id="rId3"/>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customSheetViews>
    <customSheetView guid="{BE0EF1BE-58F3-421F-A0FA-923B28473628}" showRuler="0">
      <pageMargins left="0.75" right="0.75" top="1" bottom="1" header="0.49212598499999999" footer="0.49212598499999999"/>
      <headerFooter alignWithMargins="0"/>
    </customSheetView>
    <customSheetView guid="{2E98C8CE-6667-4D8B-AC1D-C71AAE42A727}">
      <pageMargins left="0.75" right="0.75" top="1" bottom="1" header="0.49212598499999999" footer="0.49212598499999999"/>
      <headerFooter alignWithMargins="0"/>
    </customSheetView>
  </customSheetViews>
  <phoneticPr fontId="0" type="noConversion"/>
  <pageMargins left="0.75" right="0.75" top="1" bottom="1"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customSheetViews>
    <customSheetView guid="{BE0EF1BE-58F3-421F-A0FA-923B28473628}" showRuler="0">
      <pageMargins left="0.75" right="0.75" top="1" bottom="1" header="0.49212598499999999" footer="0.49212598499999999"/>
      <headerFooter alignWithMargins="0"/>
    </customSheetView>
    <customSheetView guid="{2E98C8CE-6667-4D8B-AC1D-C71AAE42A727}">
      <pageMargins left="0.75" right="0.75" top="1" bottom="1" header="0.49212598499999999" footer="0.49212598499999999"/>
      <headerFooter alignWithMargins="0"/>
    </customSheetView>
  </customSheetViews>
  <phoneticPr fontId="0" type="noConversion"/>
  <pageMargins left="0.75" right="0.75" top="1" bottom="1"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Plan1</vt:lpstr>
      <vt:lpstr>Plan2</vt:lpstr>
      <vt:lpstr>Plan3</vt:lpstr>
      <vt:lpstr>Plan1!Area_de_impressao</vt:lpstr>
      <vt:lpstr>Plan1!Titulos_de_impressao</vt:lpstr>
    </vt:vector>
  </TitlesOfParts>
  <Company>TRF da 1ª Região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Lindenberg</dc:creator>
  <cp:lastModifiedBy>tr187603</cp:lastModifiedBy>
  <cp:lastPrinted>2012-09-28T13:30:36Z</cp:lastPrinted>
  <dcterms:created xsi:type="dcterms:W3CDTF">2002-06-03T10:26:16Z</dcterms:created>
  <dcterms:modified xsi:type="dcterms:W3CDTF">2012-09-28T15:04:43Z</dcterms:modified>
</cp:coreProperties>
</file>